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accaralim\Desktop\"/>
    </mc:Choice>
  </mc:AlternateContent>
  <bookViews>
    <workbookView xWindow="0" yWindow="0" windowWidth="28800" windowHeight="14100" activeTab="1"/>
  </bookViews>
  <sheets>
    <sheet name="2403 Form" sheetId="1" r:id="rId1"/>
    <sheet name="16th Unit Contract Data" sheetId="2" r:id="rId2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2" l="1"/>
  <c r="B5" i="2"/>
  <c r="E5" i="2"/>
  <c r="E2" i="2"/>
  <c r="E3" i="2"/>
  <c r="E4" i="2"/>
  <c r="K37" i="1"/>
  <c r="K38" i="1"/>
  <c r="K39" i="1"/>
</calcChain>
</file>

<file path=xl/sharedStrings.xml><?xml version="1.0" encoding="utf-8"?>
<sst xmlns="http://schemas.openxmlformats.org/spreadsheetml/2006/main" count="120" uniqueCount="115">
  <si>
    <t>Step 1:</t>
  </si>
  <si>
    <t>1 hour = .025</t>
  </si>
  <si>
    <t>2 hours = .05</t>
  </si>
  <si>
    <t>3 hours = .075</t>
  </si>
  <si>
    <t>4 hours = .10</t>
  </si>
  <si>
    <t>5 hours = .125</t>
  </si>
  <si>
    <t>6 hours = .15</t>
  </si>
  <si>
    <t>7 hours = .175</t>
  </si>
  <si>
    <t>8 hours = .20</t>
  </si>
  <si>
    <t>9 hours = .225</t>
  </si>
  <si>
    <t>10 hours = .25</t>
  </si>
  <si>
    <t>Step 2:</t>
  </si>
  <si>
    <t>Step 3:</t>
  </si>
  <si>
    <t>Step 4:</t>
  </si>
  <si>
    <t>Step 5:</t>
  </si>
  <si>
    <t>* Please refer to online payroll calendar for the number of the days in the subject month(s)</t>
  </si>
  <si>
    <t>There are 22 days in September 2015*</t>
  </si>
  <si>
    <t>http://www.calstate.edu/hradm/SalarySchedule/Salary.aspx</t>
  </si>
  <si>
    <t>Step 6:</t>
  </si>
  <si>
    <t>Time Base Equivalent Fraction (see chart) = .10</t>
  </si>
  <si>
    <t>Time base equivalent fraction**</t>
  </si>
  <si>
    <t>***Refer to CSU Salary Schedule for minimum/maximum rates for job code 2403</t>
  </si>
  <si>
    <r>
      <t xml:space="preserve">Determine time base of overage (maximum .25 = 10 hours per week or 110 per quarter or 330 hours per AY)**  </t>
    </r>
    <r>
      <rPr>
        <b/>
        <sz val="11"/>
        <color theme="1"/>
        <rFont val="Calibri"/>
        <family val="2"/>
        <scheme val="minor"/>
      </rPr>
      <t>Insert as "Time Base Equivalent" on Form</t>
    </r>
  </si>
  <si>
    <r>
      <t>Determine Daily Rate - Take total salary and divide by the number of days in the month*</t>
    </r>
    <r>
      <rPr>
        <b/>
        <sz val="11"/>
        <rFont val="Calibri"/>
        <family val="2"/>
        <scheme val="minor"/>
      </rPr>
      <t xml:space="preserve">  Insert as "Daily Rate" on Form</t>
    </r>
  </si>
  <si>
    <r>
      <t xml:space="preserve">What is the total amount will be paying for the project for the month?    </t>
    </r>
    <r>
      <rPr>
        <b/>
        <sz val="11"/>
        <color theme="1"/>
        <rFont val="Calibri"/>
        <family val="2"/>
        <scheme val="minor"/>
      </rPr>
      <t>Insert as "Total Salary" on Form</t>
    </r>
  </si>
  <si>
    <t xml:space="preserve">Use separate forms for time worked on different months - repeat Steps 1 through 5 above </t>
  </si>
  <si>
    <r>
      <t xml:space="preserve">Determine Full-Time Equivalent (FTE) Monthly Base Rate - Take "Total Salary" and divide by "Time Base Equivalent."  </t>
    </r>
    <r>
      <rPr>
        <b/>
        <sz val="11"/>
        <color theme="1"/>
        <rFont val="Calibri"/>
        <family val="2"/>
        <scheme val="minor"/>
      </rPr>
      <t>Insert as "FTE Monthly Base Rate" on Form</t>
    </r>
  </si>
  <si>
    <r>
      <t xml:space="preserve">How many whole hours will the project take?  </t>
    </r>
    <r>
      <rPr>
        <b/>
        <sz val="11"/>
        <color theme="1"/>
        <rFont val="Calibri"/>
        <family val="2"/>
        <scheme val="minor"/>
      </rPr>
      <t>Insert as "Total No. of Hours Worked" on Form</t>
    </r>
  </si>
  <si>
    <t>Monthly</t>
  </si>
  <si>
    <t>40 hours = .25</t>
  </si>
  <si>
    <t>1 hour = .00625</t>
  </si>
  <si>
    <t>2 hours = .0126</t>
  </si>
  <si>
    <t>3 hours = .01875</t>
  </si>
  <si>
    <t>4 hours = .025</t>
  </si>
  <si>
    <t>5 hours = .03125</t>
  </si>
  <si>
    <t>6 hours = .0375</t>
  </si>
  <si>
    <t>7 hours = .04375</t>
  </si>
  <si>
    <t>8 hours = .05</t>
  </si>
  <si>
    <t>9 hours = .05625</t>
  </si>
  <si>
    <t>10 hours = .0625</t>
  </si>
  <si>
    <t>11 hours = .06875</t>
  </si>
  <si>
    <t>12 hours = .075</t>
  </si>
  <si>
    <t>13 hours = .08125</t>
  </si>
  <si>
    <t>14 hours = .0875</t>
  </si>
  <si>
    <t>15 hours = .09375</t>
  </si>
  <si>
    <t>16 hours = .10</t>
  </si>
  <si>
    <t>17 hours = .10625</t>
  </si>
  <si>
    <t>18 hours = .1125</t>
  </si>
  <si>
    <t>19 hours = .11875</t>
  </si>
  <si>
    <t>20 hours = .125</t>
  </si>
  <si>
    <t>21 hours = .13125</t>
  </si>
  <si>
    <t>22 hours = .1375</t>
  </si>
  <si>
    <t>23 hours = .14375</t>
  </si>
  <si>
    <t>24 hours = .15</t>
  </si>
  <si>
    <t>25 hours = .15625</t>
  </si>
  <si>
    <t>26 hours = .1625</t>
  </si>
  <si>
    <t>27 hours = .16875</t>
  </si>
  <si>
    <t>28 hours = .175</t>
  </si>
  <si>
    <t>29 hours = .18125</t>
  </si>
  <si>
    <t>30 hours = .1875</t>
  </si>
  <si>
    <t>31 hours = .19375</t>
  </si>
  <si>
    <t>32 hours = .20</t>
  </si>
  <si>
    <t>33 hours = .20625</t>
  </si>
  <si>
    <t>34 hours = .2125</t>
  </si>
  <si>
    <t>35 hours = .21875</t>
  </si>
  <si>
    <t>36 hours = .225</t>
  </si>
  <si>
    <t>37 hours = .23125</t>
  </si>
  <si>
    <t>38 hours = .2375</t>
  </si>
  <si>
    <t>39 hours = .24375</t>
  </si>
  <si>
    <t xml:space="preserve">EXAMPLE 1: </t>
  </si>
  <si>
    <t>EXAMPLE 2:</t>
  </si>
  <si>
    <t>workshop</t>
  </si>
  <si>
    <t>EXAMPLE 3:</t>
  </si>
  <si>
    <t>December 2015 Pay Period = $1,000</t>
  </si>
  <si>
    <t>There are 21 days in December 2015*</t>
  </si>
  <si>
    <t xml:space="preserve">16 hours for the month of December 2015 to earn $1,000 for presenting a </t>
  </si>
  <si>
    <t>If work crosses months with a mix of 21 and 22 days, use 21 days to determine daily rate</t>
  </si>
  <si>
    <t>Daily Rate = $1,000/21 days = $47.62</t>
  </si>
  <si>
    <t>Time Base Equivalent Fraction (see chart) = .025</t>
  </si>
  <si>
    <t>Full-Time Equivalent (FTE) Monthly Base Rate= $1,000/.10 = $10,000</t>
  </si>
  <si>
    <t>Re-occuring Weekly</t>
  </si>
  <si>
    <t xml:space="preserve">10 hours weekly in one month to complete a project in September 2015 </t>
  </si>
  <si>
    <t>total of $2500</t>
  </si>
  <si>
    <t>Time Base Equivalent Fraction (see chart) = .25</t>
  </si>
  <si>
    <t>September 2015 Pay Period = $2500</t>
  </si>
  <si>
    <t>Full-Time Equivalent (FTE) Monthly Base Rate= $2500/.25 = $10,000</t>
  </si>
  <si>
    <t>Daily Rate = $2500/22 days = $113.64</t>
  </si>
  <si>
    <t>4 hours over 2 days in September 2015 to earn $600 for presenting a workshop</t>
  </si>
  <si>
    <t>Daily Rate = $600/22 days = $27.28</t>
  </si>
  <si>
    <t>Full-Time Equivalent (FTE) Monthly Base Rate= $600/.025 = $24,000</t>
  </si>
  <si>
    <t>September 2015 Pay Period = $600</t>
  </si>
  <si>
    <t>2403 Additional Employment</t>
  </si>
  <si>
    <t>Daily Rate:</t>
  </si>
  <si>
    <t>Monthly Rate:</t>
  </si>
  <si>
    <t>Full-Time Equivalent Montly Base Rate:</t>
  </si>
  <si>
    <t>Total Salary:</t>
  </si>
  <si>
    <t>Total No. of Hours Worked:</t>
  </si>
  <si>
    <t>Time Base Equivalent:</t>
  </si>
  <si>
    <r>
      <rPr>
        <b/>
        <u/>
        <sz val="11"/>
        <color theme="1"/>
        <rFont val="Calibri"/>
        <family val="2"/>
        <scheme val="minor"/>
      </rPr>
      <t>Note</t>
    </r>
    <r>
      <rPr>
        <b/>
        <sz val="11"/>
        <color theme="1"/>
        <rFont val="Calibri"/>
        <family val="2"/>
        <scheme val="minor"/>
      </rPr>
      <t>: Preparer must input green fields above; gray fields are self-calculating.</t>
    </r>
  </si>
  <si>
    <t>Worksheet for Completing Additional Employment (Job Code 2403) Form</t>
  </si>
  <si>
    <t>16Th Unit - 2403 Additional Employment</t>
  </si>
  <si>
    <t>Rate Per WTU</t>
  </si>
  <si>
    <t>Current Base Rate</t>
  </si>
  <si>
    <t>No. of Months in a Year</t>
  </si>
  <si>
    <t>No. of Full-Time WTUs for AY</t>
  </si>
  <si>
    <t>Time base (1/15) = .067:</t>
  </si>
  <si>
    <t>Actual Pay for Quarter = No. of WTU * Rate Per WTU:</t>
  </si>
  <si>
    <r>
      <rPr>
        <b/>
        <u/>
        <sz val="11"/>
        <color theme="1"/>
        <rFont val="Calibri"/>
        <family val="2"/>
        <scheme val="minor"/>
      </rPr>
      <t>Note</t>
    </r>
    <r>
      <rPr>
        <b/>
        <sz val="11"/>
        <color theme="1"/>
        <rFont val="Calibri"/>
        <family val="2"/>
        <scheme val="minor"/>
      </rPr>
      <t>: Preparer must input green cells above; all other cells will self-calculate.</t>
    </r>
  </si>
  <si>
    <t>No. of WTUs above Full-Time (15):</t>
  </si>
  <si>
    <t>New Contract Data Comp Rate:</t>
  </si>
  <si>
    <t>*No. of Days in the Month:</t>
  </si>
  <si>
    <t>*Per Jane Self, always use 21 days in the month to avoid over paying the faculty.</t>
  </si>
  <si>
    <t>** The number of days per quarter will change depending on the quarter.  Refer to the academic calendar.</t>
  </si>
  <si>
    <t>Rev. 4/28/17</t>
  </si>
  <si>
    <t>**No. of Days in the Quarter (AY quarter)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</si>
</sst>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10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39997558519241921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44" fontId="7" fillId="0" borderId="0" applyFont="0" applyFill="0" applyBorder="0" applyAlignment="0" applyProtection="0"/>
  </cellStyleXfs>
  <cellXfs count="62">
    <xf numFmtId="0" fontId="0" fillId="0" borderId="0" xfId="0"/>
    <xf numFmtId="0" fontId="1" fillId="0" borderId="0" xfId="0" applyFont="1"/>
    <xf numFmtId="0" fontId="2" fillId="0" borderId="1" xfId="0" applyFont="1" applyBorder="1"/>
    <xf numFmtId="0" fontId="3" fillId="0" borderId="0" xfId="0" applyFont="1"/>
    <xf numFmtId="0" fontId="0" fillId="0" borderId="1" xfId="0" applyBorder="1"/>
    <xf numFmtId="0" fontId="3" fillId="0" borderId="0" xfId="0" applyFont="1" applyFill="1"/>
    <xf numFmtId="0" fontId="4" fillId="0" borderId="0" xfId="1"/>
    <xf numFmtId="0" fontId="5" fillId="0" borderId="0" xfId="0" applyFont="1"/>
    <xf numFmtId="0" fontId="2" fillId="0" borderId="0" xfId="0" applyFont="1"/>
    <xf numFmtId="0" fontId="6" fillId="0" borderId="0" xfId="0" applyFont="1"/>
    <xf numFmtId="0" fontId="0" fillId="0" borderId="2" xfId="0" applyBorder="1"/>
    <xf numFmtId="0" fontId="0" fillId="2" borderId="2" xfId="0" applyFill="1" applyBorder="1"/>
    <xf numFmtId="0" fontId="0" fillId="0" borderId="3" xfId="0" applyBorder="1"/>
    <xf numFmtId="0" fontId="0" fillId="0" borderId="8" xfId="0" applyBorder="1"/>
    <xf numFmtId="0" fontId="0" fillId="0" borderId="9" xfId="0" applyBorder="1"/>
    <xf numFmtId="0" fontId="0" fillId="0" borderId="7" xfId="0" applyBorder="1"/>
    <xf numFmtId="0" fontId="0" fillId="0" borderId="10" xfId="0" applyBorder="1"/>
    <xf numFmtId="0" fontId="0" fillId="2" borderId="10" xfId="0" applyFill="1" applyBorder="1"/>
    <xf numFmtId="0" fontId="0" fillId="0" borderId="9" xfId="0" applyFill="1" applyBorder="1"/>
    <xf numFmtId="0" fontId="2" fillId="3" borderId="4" xfId="0" applyFont="1" applyFill="1" applyBorder="1" applyAlignment="1">
      <alignment horizontal="center" wrapText="1"/>
    </xf>
    <xf numFmtId="0" fontId="0" fillId="2" borderId="9" xfId="0" applyFill="1" applyBorder="1"/>
    <xf numFmtId="0" fontId="0" fillId="0" borderId="13" xfId="0" applyBorder="1"/>
    <xf numFmtId="44" fontId="0" fillId="5" borderId="14" xfId="2" applyFont="1" applyFill="1" applyBorder="1"/>
    <xf numFmtId="44" fontId="0" fillId="6" borderId="14" xfId="2" applyFont="1" applyFill="1" applyBorder="1"/>
    <xf numFmtId="0" fontId="0" fillId="6" borderId="14" xfId="0" applyFill="1" applyBorder="1"/>
    <xf numFmtId="0" fontId="0" fillId="6" borderId="16" xfId="0" applyFill="1" applyBorder="1"/>
    <xf numFmtId="0" fontId="0" fillId="0" borderId="13" xfId="0" applyBorder="1" applyAlignment="1">
      <alignment wrapText="1"/>
    </xf>
    <xf numFmtId="0" fontId="0" fillId="0" borderId="15" xfId="0" applyBorder="1" applyAlignment="1">
      <alignment wrapText="1"/>
    </xf>
    <xf numFmtId="44" fontId="0" fillId="5" borderId="14" xfId="2" applyNumberFormat="1" applyFont="1" applyFill="1" applyBorder="1"/>
    <xf numFmtId="0" fontId="0" fillId="0" borderId="0" xfId="0" applyAlignment="1">
      <alignment wrapText="1"/>
    </xf>
    <xf numFmtId="0" fontId="0" fillId="0" borderId="0" xfId="0" applyBorder="1"/>
    <xf numFmtId="0" fontId="0" fillId="0" borderId="11" xfId="0" applyBorder="1"/>
    <xf numFmtId="44" fontId="0" fillId="5" borderId="12" xfId="2" applyFont="1" applyFill="1" applyBorder="1"/>
    <xf numFmtId="0" fontId="0" fillId="0" borderId="14" xfId="0" applyBorder="1"/>
    <xf numFmtId="0" fontId="0" fillId="0" borderId="16" xfId="0" applyBorder="1"/>
    <xf numFmtId="0" fontId="0" fillId="0" borderId="0" xfId="0" applyBorder="1" applyAlignment="1">
      <alignment wrapText="1"/>
    </xf>
    <xf numFmtId="0" fontId="0" fillId="5" borderId="14" xfId="0" applyFill="1" applyBorder="1"/>
    <xf numFmtId="0" fontId="0" fillId="7" borderId="13" xfId="0" applyFill="1" applyBorder="1" applyAlignment="1">
      <alignment wrapText="1"/>
    </xf>
    <xf numFmtId="164" fontId="0" fillId="7" borderId="14" xfId="2" applyNumberFormat="1" applyFont="1" applyFill="1" applyBorder="1"/>
    <xf numFmtId="0" fontId="8" fillId="0" borderId="0" xfId="0" applyFont="1" applyFill="1" applyBorder="1" applyAlignment="1"/>
    <xf numFmtId="0" fontId="0" fillId="0" borderId="0" xfId="0" applyFill="1" applyBorder="1"/>
    <xf numFmtId="44" fontId="0" fillId="0" borderId="0" xfId="2" applyNumberFormat="1" applyFont="1" applyFill="1" applyBorder="1"/>
    <xf numFmtId="44" fontId="0" fillId="0" borderId="0" xfId="2" applyFont="1" applyFill="1" applyBorder="1"/>
    <xf numFmtId="0" fontId="0" fillId="0" borderId="0" xfId="0" applyFill="1" applyBorder="1" applyAlignment="1">
      <alignment wrapText="1"/>
    </xf>
    <xf numFmtId="0" fontId="0" fillId="2" borderId="13" xfId="0" applyFill="1" applyBorder="1" applyAlignment="1">
      <alignment wrapText="1"/>
    </xf>
    <xf numFmtId="164" fontId="0" fillId="2" borderId="14" xfId="2" applyNumberFormat="1" applyFont="1" applyFill="1" applyBorder="1"/>
    <xf numFmtId="2" fontId="0" fillId="0" borderId="0" xfId="0" applyNumberFormat="1"/>
    <xf numFmtId="0" fontId="0" fillId="0" borderId="14" xfId="0" applyFill="1" applyBorder="1"/>
    <xf numFmtId="0" fontId="2" fillId="0" borderId="0" xfId="0" applyFont="1" applyFill="1" applyBorder="1" applyAlignment="1">
      <alignment horizontal="left" wrapText="1"/>
    </xf>
    <xf numFmtId="0" fontId="2" fillId="3" borderId="5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8" fillId="4" borderId="11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2" fillId="4" borderId="17" xfId="0" applyFont="1" applyFill="1" applyBorder="1" applyAlignment="1">
      <alignment horizontal="left" wrapText="1"/>
    </xf>
    <xf numFmtId="0" fontId="2" fillId="4" borderId="18" xfId="0" applyFont="1" applyFill="1" applyBorder="1" applyAlignment="1">
      <alignment horizontal="left" wrapText="1"/>
    </xf>
    <xf numFmtId="0" fontId="2" fillId="8" borderId="17" xfId="0" applyFont="1" applyFill="1" applyBorder="1" applyAlignment="1">
      <alignment horizontal="left" wrapText="1"/>
    </xf>
    <xf numFmtId="0" fontId="2" fillId="8" borderId="18" xfId="0" applyFont="1" applyFill="1" applyBorder="1" applyAlignment="1">
      <alignment horizontal="left" wrapText="1"/>
    </xf>
    <xf numFmtId="0" fontId="8" fillId="8" borderId="19" xfId="0" applyFont="1" applyFill="1" applyBorder="1" applyAlignment="1">
      <alignment horizontal="center"/>
    </xf>
    <xf numFmtId="0" fontId="8" fillId="8" borderId="20" xfId="0" applyFont="1" applyFill="1" applyBorder="1" applyAlignment="1">
      <alignment horizontal="center"/>
    </xf>
  </cellXfs>
  <cellStyles count="3">
    <cellStyle name="Currency" xfId="2" builtinId="4"/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alstate.edu/hradm/SalarySchedule/Salary.aspx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50"/>
  <sheetViews>
    <sheetView topLeftCell="A34" zoomScaleNormal="100" workbookViewId="0">
      <selection activeCell="J43" sqref="J43"/>
    </sheetView>
  </sheetViews>
  <sheetFormatPr defaultRowHeight="15" x14ac:dyDescent="0.25"/>
  <cols>
    <col min="1" max="1" width="22" customWidth="1"/>
    <col min="5" max="5" width="14.28515625" bestFit="1" customWidth="1"/>
    <col min="6" max="6" width="11.5703125" bestFit="1" customWidth="1"/>
    <col min="10" max="10" width="19.140625" customWidth="1"/>
    <col min="11" max="11" width="16" bestFit="1" customWidth="1"/>
    <col min="13" max="13" width="2.42578125" customWidth="1"/>
  </cols>
  <sheetData>
    <row r="2" spans="1:15" x14ac:dyDescent="0.25">
      <c r="A2" s="2" t="s">
        <v>99</v>
      </c>
      <c r="B2" s="2"/>
      <c r="C2" s="2"/>
      <c r="D2" s="2"/>
      <c r="E2" s="2"/>
      <c r="F2" s="2"/>
      <c r="G2" s="2"/>
      <c r="H2" s="4"/>
    </row>
    <row r="3" spans="1:15" x14ac:dyDescent="0.25">
      <c r="A3" t="s">
        <v>0</v>
      </c>
      <c r="B3" t="s">
        <v>27</v>
      </c>
      <c r="F3" s="8"/>
      <c r="G3" s="8"/>
      <c r="H3" s="8"/>
      <c r="I3" s="8"/>
      <c r="J3" s="8"/>
    </row>
    <row r="4" spans="1:15" x14ac:dyDescent="0.25">
      <c r="A4" t="s">
        <v>11</v>
      </c>
      <c r="B4" t="s">
        <v>24</v>
      </c>
    </row>
    <row r="5" spans="1:15" x14ac:dyDescent="0.25">
      <c r="A5" t="s">
        <v>12</v>
      </c>
      <c r="B5" t="s">
        <v>22</v>
      </c>
    </row>
    <row r="6" spans="1:15" x14ac:dyDescent="0.25">
      <c r="A6" t="s">
        <v>13</v>
      </c>
      <c r="B6" s="3" t="s">
        <v>23</v>
      </c>
    </row>
    <row r="7" spans="1:15" x14ac:dyDescent="0.25">
      <c r="A7" t="s">
        <v>14</v>
      </c>
      <c r="B7" t="s">
        <v>26</v>
      </c>
    </row>
    <row r="8" spans="1:15" x14ac:dyDescent="0.25">
      <c r="A8" t="s">
        <v>18</v>
      </c>
      <c r="B8" t="s">
        <v>25</v>
      </c>
    </row>
    <row r="10" spans="1:15" x14ac:dyDescent="0.25">
      <c r="A10" s="8" t="s">
        <v>69</v>
      </c>
      <c r="B10" s="8" t="s">
        <v>87</v>
      </c>
      <c r="C10" s="8"/>
      <c r="D10" s="8"/>
      <c r="E10" s="8"/>
      <c r="F10" s="8"/>
      <c r="G10" s="8"/>
      <c r="H10" s="8"/>
      <c r="I10" s="8"/>
    </row>
    <row r="11" spans="1:15" ht="15.75" thickBot="1" x14ac:dyDescent="0.3">
      <c r="A11" s="3"/>
      <c r="B11" s="3" t="s">
        <v>16</v>
      </c>
      <c r="C11" s="3"/>
      <c r="D11" s="3"/>
      <c r="E11" s="3"/>
      <c r="F11" s="3"/>
      <c r="G11" s="1"/>
      <c r="H11" s="1"/>
      <c r="I11" s="1"/>
    </row>
    <row r="12" spans="1:15" ht="15.75" thickBot="1" x14ac:dyDescent="0.3">
      <c r="A12" s="3"/>
      <c r="B12" s="3" t="s">
        <v>78</v>
      </c>
      <c r="C12" s="3"/>
      <c r="D12" s="5"/>
      <c r="E12" s="3"/>
      <c r="F12" s="3"/>
      <c r="G12" s="1"/>
      <c r="H12" s="1"/>
      <c r="I12" s="1"/>
      <c r="J12" s="51" t="s">
        <v>20</v>
      </c>
      <c r="K12" s="52"/>
      <c r="L12" s="52"/>
      <c r="M12" s="52"/>
      <c r="N12" s="52"/>
      <c r="O12" s="53"/>
    </row>
    <row r="13" spans="1:15" ht="19.5" customHeight="1" thickBot="1" x14ac:dyDescent="0.3">
      <c r="A13" s="3"/>
      <c r="B13" s="3" t="s">
        <v>88</v>
      </c>
      <c r="C13" s="3"/>
      <c r="D13" s="3"/>
      <c r="E13" s="3"/>
      <c r="F13" s="3"/>
      <c r="G13" s="1"/>
      <c r="H13" s="1"/>
      <c r="I13" s="1"/>
      <c r="J13" s="19" t="s">
        <v>80</v>
      </c>
      <c r="K13" s="49" t="s">
        <v>28</v>
      </c>
      <c r="L13" s="49"/>
      <c r="M13" s="49"/>
      <c r="N13" s="49"/>
      <c r="O13" s="50"/>
    </row>
    <row r="14" spans="1:15" x14ac:dyDescent="0.25">
      <c r="A14" s="3"/>
      <c r="B14" s="3" t="s">
        <v>89</v>
      </c>
      <c r="C14" s="3"/>
      <c r="D14" s="3"/>
      <c r="E14" s="3"/>
      <c r="F14" s="3"/>
      <c r="G14" s="1"/>
      <c r="H14" s="1"/>
      <c r="I14" s="1"/>
      <c r="J14" s="13" t="s">
        <v>1</v>
      </c>
      <c r="K14" s="15" t="s">
        <v>30</v>
      </c>
      <c r="L14" s="12"/>
      <c r="M14" s="12"/>
      <c r="N14" s="12" t="s">
        <v>50</v>
      </c>
      <c r="O14" s="12"/>
    </row>
    <row r="15" spans="1:15" x14ac:dyDescent="0.25">
      <c r="A15" s="3"/>
      <c r="B15" s="3" t="s">
        <v>90</v>
      </c>
      <c r="C15" s="3"/>
      <c r="D15" s="3"/>
      <c r="E15" s="3"/>
      <c r="J15" s="14" t="s">
        <v>2</v>
      </c>
      <c r="K15" s="16" t="s">
        <v>31</v>
      </c>
      <c r="L15" s="10"/>
      <c r="M15" s="10"/>
      <c r="N15" s="10" t="s">
        <v>51</v>
      </c>
      <c r="O15" s="10"/>
    </row>
    <row r="16" spans="1:15" x14ac:dyDescent="0.25">
      <c r="A16" s="3"/>
      <c r="F16" s="3"/>
      <c r="G16" s="1"/>
      <c r="H16" s="1"/>
      <c r="I16" s="1"/>
      <c r="J16" s="14" t="s">
        <v>3</v>
      </c>
      <c r="K16" s="16" t="s">
        <v>32</v>
      </c>
      <c r="L16" s="10"/>
      <c r="M16" s="10"/>
      <c r="N16" s="10" t="s">
        <v>52</v>
      </c>
      <c r="O16" s="10"/>
    </row>
    <row r="17" spans="1:15" x14ac:dyDescent="0.25">
      <c r="A17" s="9" t="s">
        <v>70</v>
      </c>
      <c r="B17" s="9" t="s">
        <v>81</v>
      </c>
      <c r="C17" s="9"/>
      <c r="D17" s="9"/>
      <c r="E17" s="9"/>
      <c r="F17" s="9"/>
      <c r="G17" s="9"/>
      <c r="H17" s="9"/>
      <c r="I17" s="1"/>
      <c r="J17" s="18" t="s">
        <v>4</v>
      </c>
      <c r="K17" s="17" t="s">
        <v>33</v>
      </c>
      <c r="L17" s="11"/>
      <c r="M17" s="10"/>
      <c r="N17" s="10" t="s">
        <v>53</v>
      </c>
      <c r="O17" s="10"/>
    </row>
    <row r="18" spans="1:15" x14ac:dyDescent="0.25">
      <c r="A18" s="1"/>
      <c r="B18" s="9" t="s">
        <v>82</v>
      </c>
      <c r="I18" s="1"/>
      <c r="J18" s="14" t="s">
        <v>5</v>
      </c>
      <c r="K18" s="16" t="s">
        <v>34</v>
      </c>
      <c r="L18" s="10"/>
      <c r="M18" s="10"/>
      <c r="N18" s="10" t="s">
        <v>54</v>
      </c>
      <c r="O18" s="10"/>
    </row>
    <row r="19" spans="1:15" x14ac:dyDescent="0.25">
      <c r="B19" s="3" t="s">
        <v>16</v>
      </c>
      <c r="C19" s="3"/>
      <c r="D19" s="3"/>
      <c r="E19" s="3"/>
      <c r="F19" s="3"/>
      <c r="G19" s="1"/>
      <c r="H19" s="1"/>
      <c r="I19" s="1"/>
      <c r="J19" s="20" t="s">
        <v>6</v>
      </c>
      <c r="K19" s="16" t="s">
        <v>35</v>
      </c>
      <c r="L19" s="10"/>
      <c r="M19" s="10"/>
      <c r="N19" s="10" t="s">
        <v>55</v>
      </c>
      <c r="O19" s="10"/>
    </row>
    <row r="20" spans="1:15" x14ac:dyDescent="0.25">
      <c r="B20" s="3" t="s">
        <v>83</v>
      </c>
      <c r="C20" s="3"/>
      <c r="D20" s="5"/>
      <c r="E20" s="3"/>
      <c r="F20" s="3"/>
      <c r="G20" s="1"/>
      <c r="H20" s="1"/>
      <c r="I20" s="1"/>
      <c r="J20" s="14" t="s">
        <v>7</v>
      </c>
      <c r="K20" s="16" t="s">
        <v>36</v>
      </c>
      <c r="L20" s="10"/>
      <c r="M20" s="10"/>
      <c r="N20" s="10" t="s">
        <v>56</v>
      </c>
      <c r="O20" s="10"/>
    </row>
    <row r="21" spans="1:15" x14ac:dyDescent="0.25">
      <c r="B21" s="3" t="s">
        <v>86</v>
      </c>
      <c r="C21" s="3"/>
      <c r="D21" s="3"/>
      <c r="E21" s="3"/>
      <c r="F21" s="3"/>
      <c r="G21" s="1"/>
      <c r="H21" s="1"/>
      <c r="I21" s="1"/>
      <c r="J21" s="14" t="s">
        <v>8</v>
      </c>
      <c r="K21" s="16" t="s">
        <v>37</v>
      </c>
      <c r="L21" s="10"/>
      <c r="M21" s="10"/>
      <c r="N21" s="10" t="s">
        <v>57</v>
      </c>
      <c r="O21" s="10"/>
    </row>
    <row r="22" spans="1:15" x14ac:dyDescent="0.25">
      <c r="B22" s="3" t="s">
        <v>85</v>
      </c>
      <c r="C22" s="3"/>
      <c r="D22" s="3"/>
      <c r="E22" s="3"/>
      <c r="F22" s="3"/>
      <c r="G22" s="1"/>
      <c r="H22" s="1"/>
      <c r="I22" s="1"/>
      <c r="J22" s="14" t="s">
        <v>9</v>
      </c>
      <c r="K22" s="16" t="s">
        <v>38</v>
      </c>
      <c r="L22" s="10"/>
      <c r="M22" s="10"/>
      <c r="N22" s="10" t="s">
        <v>58</v>
      </c>
      <c r="O22" s="10"/>
    </row>
    <row r="23" spans="1:15" x14ac:dyDescent="0.25">
      <c r="B23" s="3" t="s">
        <v>84</v>
      </c>
      <c r="C23" s="3"/>
      <c r="D23" s="3"/>
      <c r="E23" s="3"/>
      <c r="J23" s="14" t="s">
        <v>10</v>
      </c>
      <c r="K23" s="16" t="s">
        <v>39</v>
      </c>
      <c r="L23" s="10"/>
      <c r="M23" s="10"/>
      <c r="N23" s="10" t="s">
        <v>59</v>
      </c>
      <c r="O23" s="10"/>
    </row>
    <row r="24" spans="1:15" x14ac:dyDescent="0.25">
      <c r="J24" s="14"/>
      <c r="K24" s="16" t="s">
        <v>40</v>
      </c>
      <c r="L24" s="10"/>
      <c r="M24" s="10"/>
      <c r="N24" s="10" t="s">
        <v>60</v>
      </c>
      <c r="O24" s="10"/>
    </row>
    <row r="25" spans="1:15" x14ac:dyDescent="0.25">
      <c r="A25" s="8" t="s">
        <v>72</v>
      </c>
      <c r="B25" s="9" t="s">
        <v>75</v>
      </c>
      <c r="C25" s="9"/>
      <c r="D25" s="9"/>
      <c r="E25" s="9"/>
      <c r="F25" s="9"/>
      <c r="G25" s="9"/>
      <c r="H25" s="9"/>
      <c r="J25" s="14"/>
      <c r="K25" s="16" t="s">
        <v>41</v>
      </c>
      <c r="L25" s="10"/>
      <c r="M25" s="10"/>
      <c r="N25" s="10" t="s">
        <v>61</v>
      </c>
      <c r="O25" s="10"/>
    </row>
    <row r="26" spans="1:15" x14ac:dyDescent="0.25">
      <c r="B26" s="9" t="s">
        <v>71</v>
      </c>
      <c r="C26" s="9"/>
      <c r="D26" s="9"/>
      <c r="E26" s="9"/>
      <c r="F26" s="9"/>
      <c r="G26" s="9"/>
      <c r="H26" s="9"/>
      <c r="J26" s="14"/>
      <c r="K26" s="16" t="s">
        <v>42</v>
      </c>
      <c r="L26" s="10"/>
      <c r="M26" s="10"/>
      <c r="N26" s="10" t="s">
        <v>62</v>
      </c>
      <c r="O26" s="10"/>
    </row>
    <row r="27" spans="1:15" x14ac:dyDescent="0.25">
      <c r="B27" s="3" t="s">
        <v>74</v>
      </c>
      <c r="C27" s="3"/>
      <c r="D27" s="3"/>
      <c r="E27" s="3"/>
      <c r="F27" s="3"/>
      <c r="G27" s="1"/>
      <c r="H27" s="1"/>
      <c r="J27" s="14"/>
      <c r="K27" s="16" t="s">
        <v>43</v>
      </c>
      <c r="L27" s="10"/>
      <c r="M27" s="10"/>
      <c r="N27" s="10" t="s">
        <v>63</v>
      </c>
      <c r="O27" s="10"/>
    </row>
    <row r="28" spans="1:15" x14ac:dyDescent="0.25">
      <c r="B28" s="3" t="s">
        <v>19</v>
      </c>
      <c r="C28" s="3"/>
      <c r="D28" s="5"/>
      <c r="E28" s="3"/>
      <c r="F28" s="3"/>
      <c r="G28" s="1"/>
      <c r="H28" s="1"/>
      <c r="J28" s="14"/>
      <c r="K28" s="16" t="s">
        <v>44</v>
      </c>
      <c r="L28" s="10"/>
      <c r="M28" s="10"/>
      <c r="N28" s="10" t="s">
        <v>64</v>
      </c>
      <c r="O28" s="10"/>
    </row>
    <row r="29" spans="1:15" x14ac:dyDescent="0.25">
      <c r="B29" s="3" t="s">
        <v>77</v>
      </c>
      <c r="C29" s="3"/>
      <c r="D29" s="3"/>
      <c r="E29" s="3"/>
      <c r="F29" s="3"/>
      <c r="G29" s="1"/>
      <c r="H29" s="1"/>
      <c r="J29" s="14"/>
      <c r="K29" s="17" t="s">
        <v>45</v>
      </c>
      <c r="L29" s="11"/>
      <c r="M29" s="10"/>
      <c r="N29" s="10" t="s">
        <v>65</v>
      </c>
      <c r="O29" s="10"/>
    </row>
    <row r="30" spans="1:15" x14ac:dyDescent="0.25">
      <c r="B30" s="3" t="s">
        <v>79</v>
      </c>
      <c r="C30" s="3"/>
      <c r="D30" s="3"/>
      <c r="E30" s="3"/>
      <c r="F30" s="3"/>
      <c r="G30" s="1"/>
      <c r="H30" s="1"/>
      <c r="J30" s="14"/>
      <c r="K30" s="16" t="s">
        <v>46</v>
      </c>
      <c r="L30" s="10"/>
      <c r="M30" s="10"/>
      <c r="N30" s="10" t="s">
        <v>66</v>
      </c>
      <c r="O30" s="10"/>
    </row>
    <row r="31" spans="1:15" x14ac:dyDescent="0.25">
      <c r="B31" s="3" t="s">
        <v>73</v>
      </c>
      <c r="C31" s="3"/>
      <c r="D31" s="3"/>
      <c r="E31" s="3"/>
      <c r="J31" s="14"/>
      <c r="K31" s="16" t="s">
        <v>47</v>
      </c>
      <c r="L31" s="10"/>
      <c r="M31" s="10"/>
      <c r="N31" s="10" t="s">
        <v>67</v>
      </c>
      <c r="O31" s="10"/>
    </row>
    <row r="32" spans="1:15" x14ac:dyDescent="0.25">
      <c r="J32" s="14"/>
      <c r="K32" s="16" t="s">
        <v>48</v>
      </c>
      <c r="L32" s="10"/>
      <c r="M32" s="10"/>
      <c r="N32" s="10" t="s">
        <v>68</v>
      </c>
      <c r="O32" s="10"/>
    </row>
    <row r="33" spans="1:15" x14ac:dyDescent="0.25">
      <c r="A33" t="s">
        <v>15</v>
      </c>
      <c r="J33" s="14"/>
      <c r="K33" s="16" t="s">
        <v>49</v>
      </c>
      <c r="L33" s="10"/>
      <c r="M33" s="10"/>
      <c r="N33" s="10" t="s">
        <v>29</v>
      </c>
      <c r="O33" s="10"/>
    </row>
    <row r="34" spans="1:15" x14ac:dyDescent="0.25">
      <c r="A34" s="8" t="s">
        <v>76</v>
      </c>
      <c r="B34" s="8"/>
      <c r="C34" s="8"/>
      <c r="D34" s="8"/>
      <c r="E34" s="8"/>
      <c r="F34" s="8"/>
      <c r="G34" s="8"/>
    </row>
    <row r="35" spans="1:15" ht="15.75" thickBot="1" x14ac:dyDescent="0.3">
      <c r="A35" t="s">
        <v>21</v>
      </c>
    </row>
    <row r="36" spans="1:15" ht="18.75" x14ac:dyDescent="0.3">
      <c r="A36" s="6" t="s">
        <v>17</v>
      </c>
      <c r="J36" s="54" t="s">
        <v>91</v>
      </c>
      <c r="K36" s="55"/>
      <c r="O36" s="7"/>
    </row>
    <row r="37" spans="1:15" x14ac:dyDescent="0.25">
      <c r="J37" s="21" t="s">
        <v>92</v>
      </c>
      <c r="K37" s="28">
        <f>$K$40/$K$43</f>
        <v>62.476190476190474</v>
      </c>
    </row>
    <row r="38" spans="1:15" x14ac:dyDescent="0.25">
      <c r="J38" s="21" t="s">
        <v>93</v>
      </c>
      <c r="K38" s="22">
        <f>$K$37*$K$43</f>
        <v>1312</v>
      </c>
    </row>
    <row r="39" spans="1:15" ht="45.75" x14ac:dyDescent="0.3">
      <c r="E39" s="39"/>
      <c r="F39" s="39"/>
      <c r="J39" s="26" t="s">
        <v>94</v>
      </c>
      <c r="K39" s="22">
        <f>$K$38/$K$42</f>
        <v>12348.235294117647</v>
      </c>
    </row>
    <row r="40" spans="1:15" ht="31.5" customHeight="1" x14ac:dyDescent="0.25">
      <c r="E40" s="40"/>
      <c r="F40" s="41"/>
      <c r="J40" s="21" t="s">
        <v>95</v>
      </c>
      <c r="K40" s="23">
        <v>1312</v>
      </c>
    </row>
    <row r="41" spans="1:15" ht="30" x14ac:dyDescent="0.25">
      <c r="E41" s="40"/>
      <c r="F41" s="42"/>
      <c r="J41" s="26" t="s">
        <v>96</v>
      </c>
      <c r="K41" s="24">
        <v>17</v>
      </c>
    </row>
    <row r="42" spans="1:15" ht="30" x14ac:dyDescent="0.25">
      <c r="E42" s="43"/>
      <c r="F42" s="42"/>
      <c r="J42" s="26" t="s">
        <v>97</v>
      </c>
      <c r="K42" s="24">
        <v>0.10625</v>
      </c>
    </row>
    <row r="43" spans="1:15" ht="30.75" thickBot="1" x14ac:dyDescent="0.3">
      <c r="E43" s="43"/>
      <c r="F43" s="42"/>
      <c r="J43" s="26" t="s">
        <v>110</v>
      </c>
      <c r="K43" s="21">
        <v>21</v>
      </c>
    </row>
    <row r="44" spans="1:15" ht="31.5" customHeight="1" thickBot="1" x14ac:dyDescent="0.3">
      <c r="E44" s="43"/>
      <c r="F44" s="40"/>
      <c r="J44" s="56" t="s">
        <v>98</v>
      </c>
      <c r="K44" s="57"/>
      <c r="N44" t="s">
        <v>113</v>
      </c>
    </row>
    <row r="45" spans="1:15" ht="30" customHeight="1" x14ac:dyDescent="0.25">
      <c r="E45" s="43"/>
      <c r="F45" s="40"/>
      <c r="J45" t="s">
        <v>111</v>
      </c>
    </row>
    <row r="46" spans="1:15" x14ac:dyDescent="0.25">
      <c r="A46" s="29"/>
      <c r="E46" s="43"/>
      <c r="F46" s="40"/>
    </row>
    <row r="47" spans="1:15" x14ac:dyDescent="0.25">
      <c r="E47" s="48"/>
      <c r="F47" s="48"/>
    </row>
    <row r="48" spans="1:15" x14ac:dyDescent="0.25">
      <c r="E48" s="40"/>
      <c r="F48" s="40"/>
    </row>
    <row r="49" spans="5:6" x14ac:dyDescent="0.25">
      <c r="E49" s="40"/>
      <c r="F49" s="40"/>
    </row>
    <row r="50" spans="5:6" x14ac:dyDescent="0.25">
      <c r="E50" s="40"/>
      <c r="F50" s="40"/>
    </row>
  </sheetData>
  <mergeCells count="5">
    <mergeCell ref="E47:F47"/>
    <mergeCell ref="K13:O13"/>
    <mergeCell ref="J12:O12"/>
    <mergeCell ref="J36:K36"/>
    <mergeCell ref="J44:K44"/>
  </mergeCells>
  <hyperlinks>
    <hyperlink ref="A36" r:id="rId1"/>
  </hyperlinks>
  <pageMargins left="0.7" right="0.7" top="0.75" bottom="0.75" header="0.3" footer="0.3"/>
  <pageSetup scale="64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3"/>
  <sheetViews>
    <sheetView tabSelected="1" workbookViewId="0">
      <selection activeCell="D10" sqref="D10:E10"/>
    </sheetView>
  </sheetViews>
  <sheetFormatPr defaultRowHeight="15" x14ac:dyDescent="0.25"/>
  <cols>
    <col min="1" max="1" width="21.85546875" bestFit="1" customWidth="1"/>
    <col min="2" max="2" width="12.42578125" customWidth="1"/>
    <col min="3" max="3" width="11" customWidth="1"/>
    <col min="4" max="4" width="48.5703125" bestFit="1" customWidth="1"/>
    <col min="5" max="5" width="10.5703125" bestFit="1" customWidth="1"/>
    <col min="7" max="8" width="9.7109375" bestFit="1" customWidth="1"/>
  </cols>
  <sheetData>
    <row r="1" spans="1:16" ht="18.75" x14ac:dyDescent="0.3">
      <c r="D1" s="60" t="s">
        <v>100</v>
      </c>
      <c r="E1" s="61"/>
    </row>
    <row r="2" spans="1:16" x14ac:dyDescent="0.25">
      <c r="D2" s="21" t="s">
        <v>92</v>
      </c>
      <c r="E2" s="28">
        <f>+E5/E9</f>
        <v>31.966666666666669</v>
      </c>
    </row>
    <row r="3" spans="1:16" x14ac:dyDescent="0.25">
      <c r="D3" s="21" t="s">
        <v>93</v>
      </c>
      <c r="E3" s="22">
        <f>+E2*E8</f>
        <v>671.30000000000007</v>
      </c>
    </row>
    <row r="4" spans="1:16" ht="15.75" thickBot="1" x14ac:dyDescent="0.3">
      <c r="D4" s="37" t="s">
        <v>109</v>
      </c>
      <c r="E4" s="38">
        <f>+E3/E6</f>
        <v>10069.449652751737</v>
      </c>
    </row>
    <row r="5" spans="1:16" x14ac:dyDescent="0.25">
      <c r="A5" s="31" t="s">
        <v>101</v>
      </c>
      <c r="B5" s="32">
        <f>+B6*B7/B8</f>
        <v>1790.1333333333334</v>
      </c>
      <c r="D5" s="44" t="s">
        <v>106</v>
      </c>
      <c r="E5" s="45">
        <f>+B5*E7</f>
        <v>1790.1333333333334</v>
      </c>
    </row>
    <row r="6" spans="1:16" x14ac:dyDescent="0.25">
      <c r="A6" s="21" t="s">
        <v>102</v>
      </c>
      <c r="B6" s="23">
        <v>6713</v>
      </c>
      <c r="D6" s="26" t="s">
        <v>105</v>
      </c>
      <c r="E6" s="36">
        <f>0.066667*E7</f>
        <v>6.6667000000000004E-2</v>
      </c>
    </row>
    <row r="7" spans="1:16" x14ac:dyDescent="0.25">
      <c r="A7" s="21" t="s">
        <v>103</v>
      </c>
      <c r="B7" s="33">
        <v>12</v>
      </c>
      <c r="D7" s="21" t="s">
        <v>108</v>
      </c>
      <c r="E7" s="24">
        <v>1</v>
      </c>
    </row>
    <row r="8" spans="1:16" ht="30.75" thickBot="1" x14ac:dyDescent="0.3">
      <c r="A8" s="27" t="s">
        <v>104</v>
      </c>
      <c r="B8" s="34">
        <v>45</v>
      </c>
      <c r="D8" s="26" t="s">
        <v>110</v>
      </c>
      <c r="E8" s="47">
        <v>21</v>
      </c>
    </row>
    <row r="9" spans="1:16" ht="15.75" thickBot="1" x14ac:dyDescent="0.3">
      <c r="A9" s="35"/>
      <c r="B9" s="30"/>
      <c r="D9" s="27" t="s">
        <v>114</v>
      </c>
      <c r="E9" s="25">
        <v>56</v>
      </c>
    </row>
    <row r="10" spans="1:16" ht="29.25" customHeight="1" thickBot="1" x14ac:dyDescent="0.3">
      <c r="D10" s="58" t="s">
        <v>107</v>
      </c>
      <c r="E10" s="59"/>
    </row>
    <row r="12" spans="1:16" x14ac:dyDescent="0.25">
      <c r="D12" t="s">
        <v>111</v>
      </c>
    </row>
    <row r="13" spans="1:16" x14ac:dyDescent="0.25">
      <c r="D13" t="s">
        <v>112</v>
      </c>
      <c r="P13" s="46"/>
    </row>
  </sheetData>
  <mergeCells count="2">
    <mergeCell ref="D10:E10"/>
    <mergeCell ref="D1:E1"/>
  </mergeCells>
  <pageMargins left="0.7" right="0.7" top="0.75" bottom="0.75" header="0.3" footer="0.3"/>
  <pageSetup scale="94" fitToHeight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2403 Form</vt:lpstr>
      <vt:lpstr>16th Unit Contract Data</vt:lpstr>
    </vt:vector>
  </TitlesOfParts>
  <Company>Cal Poly Pomona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Anita R Jessup</dc:creator>
  <cp:lastModifiedBy>Saccara Lim</cp:lastModifiedBy>
  <cp:lastPrinted>2017-04-12T22:47:56Z</cp:lastPrinted>
  <dcterms:created xsi:type="dcterms:W3CDTF">2016-02-29T20:26:34Z</dcterms:created>
  <dcterms:modified xsi:type="dcterms:W3CDTF">2017-05-01T18:55:11Z</dcterms:modified>
</cp:coreProperties>
</file>