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iles AR\AR Team\Academic Department Instructional Profile Reports\2023-24 Academic Department Instructional Profiles\"/>
    </mc:Choice>
  </mc:AlternateContent>
  <xr:revisionPtr revIDLastSave="0" documentId="13_ncr:1_{0CDE1E2F-8228-4E55-B95C-2CF285D5C587}" xr6:coauthVersionLast="47" xr6:coauthVersionMax="47" xr10:uidLastSave="{00000000-0000-0000-0000-000000000000}"/>
  <bookViews>
    <workbookView xWindow="-7470" yWindow="-18810" windowWidth="26115" windowHeight="16275" tabRatio="950" xr2:uid="{00000000-000D-0000-FFFF-FFFF00000000}"/>
  </bookViews>
  <sheets>
    <sheet name="FTEF for Fall 2023" sheetId="23" r:id="rId1"/>
    <sheet name="FTEF for Fall 2022" sheetId="22" r:id="rId2"/>
    <sheet name="FTEF for Fall 2021" sheetId="21" r:id="rId3"/>
    <sheet name="FTEF for Fall 2020" sheetId="20" r:id="rId4"/>
    <sheet name="FTEF for Fall 2019" sheetId="19" r:id="rId5"/>
    <sheet name="FTEF for Fall 2018" sheetId="18" r:id="rId6"/>
  </sheets>
  <definedNames>
    <definedName name="DEAN_REQUEST_MAJOR_COUNT_BY_PLAN" localSheetId="4">#REF!</definedName>
    <definedName name="DEAN_REQUEST_MAJOR_COUNT_BY_PLAN" localSheetId="3">#REF!</definedName>
    <definedName name="DEAN_REQUEST_MAJOR_COUNT_BY_PLAN" localSheetId="2">#REF!</definedName>
    <definedName name="DEAN_REQUEST_MAJOR_COUNT_BY_PLAN" localSheetId="1">#REF!</definedName>
    <definedName name="DEAN_REQUEST_MAJOR_COUNT_BY_PLAN" localSheetId="0">#REF!</definedName>
    <definedName name="DEAN_REQUEST_MAJOR_COUNT_BY_PLAN">#REF!</definedName>
    <definedName name="_xlnm.Print_Area" localSheetId="5">'FTEF for Fall 2018'!$A$1:$J$79</definedName>
    <definedName name="_xlnm.Print_Area" localSheetId="4">'FTEF for Fall 2019'!$A$1:$J$81</definedName>
    <definedName name="_xlnm.Print_Area" localSheetId="3">'FTEF for Fall 2020'!$A$1:$J$82</definedName>
    <definedName name="_xlnm.Print_Area" localSheetId="2">'FTEF for Fall 2021'!$A$1:$I$75</definedName>
    <definedName name="_xlnm.Print_Area" localSheetId="1">'FTEF for Fall 2022'!$A$1:$I$77</definedName>
    <definedName name="_xlnm.Print_Area" localSheetId="0">'FTEF for Fall 2023'!$A$1:$I$77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22" l="1"/>
  <c r="G52" i="22"/>
  <c r="I52" i="22" s="1"/>
  <c r="H69" i="22"/>
  <c r="G69" i="22"/>
  <c r="H68" i="22"/>
  <c r="G68" i="22"/>
  <c r="H67" i="22"/>
  <c r="G67" i="22"/>
  <c r="H66" i="22"/>
  <c r="G66" i="22"/>
  <c r="H65" i="22"/>
  <c r="G65" i="22"/>
  <c r="H64" i="22"/>
  <c r="G64" i="22"/>
  <c r="H63" i="22"/>
  <c r="G63" i="22"/>
  <c r="H62" i="22"/>
  <c r="G62" i="22"/>
  <c r="H61" i="22"/>
  <c r="G61" i="22"/>
  <c r="H59" i="22"/>
  <c r="G59" i="22"/>
  <c r="H58" i="22"/>
  <c r="G58" i="22"/>
  <c r="H57" i="22"/>
  <c r="G57" i="22"/>
  <c r="H56" i="22"/>
  <c r="G56" i="22"/>
  <c r="H55" i="22"/>
  <c r="G55" i="22"/>
  <c r="H54" i="22"/>
  <c r="G54" i="22"/>
  <c r="H53" i="22"/>
  <c r="G53" i="22"/>
  <c r="H51" i="22"/>
  <c r="G51" i="22"/>
  <c r="H50" i="22"/>
  <c r="G50" i="22"/>
  <c r="H49" i="22"/>
  <c r="G49" i="22"/>
  <c r="H48" i="22"/>
  <c r="G48" i="22"/>
  <c r="H46" i="22"/>
  <c r="G46" i="22"/>
  <c r="H44" i="22"/>
  <c r="G44" i="22"/>
  <c r="H43" i="22"/>
  <c r="G43" i="22"/>
  <c r="H42" i="22"/>
  <c r="G42" i="22"/>
  <c r="H41" i="22"/>
  <c r="G41" i="22"/>
  <c r="H40" i="22"/>
  <c r="G40" i="22"/>
  <c r="H39" i="22"/>
  <c r="G39" i="22"/>
  <c r="H37" i="22"/>
  <c r="G37" i="22"/>
  <c r="H36" i="22"/>
  <c r="G36" i="22"/>
  <c r="H35" i="22"/>
  <c r="G35" i="22"/>
  <c r="H34" i="22"/>
  <c r="G34" i="22"/>
  <c r="H33" i="22"/>
  <c r="G33" i="22"/>
  <c r="H32" i="22"/>
  <c r="G32" i="22"/>
  <c r="H31" i="22"/>
  <c r="G31" i="22"/>
  <c r="H30" i="22"/>
  <c r="G30" i="22"/>
  <c r="H28" i="22"/>
  <c r="G28" i="22"/>
  <c r="H27" i="22"/>
  <c r="G27" i="22"/>
  <c r="H26" i="22"/>
  <c r="G26" i="22"/>
  <c r="H25" i="22"/>
  <c r="G25" i="22"/>
  <c r="H24" i="22"/>
  <c r="G24" i="22"/>
  <c r="H23" i="22"/>
  <c r="G23" i="22"/>
  <c r="H21" i="22"/>
  <c r="G21" i="22"/>
  <c r="H20" i="22"/>
  <c r="G20" i="22"/>
  <c r="H19" i="22"/>
  <c r="G19" i="22"/>
  <c r="H18" i="22"/>
  <c r="G18" i="22"/>
  <c r="H17" i="22"/>
  <c r="G17" i="22"/>
  <c r="H16" i="22"/>
  <c r="G16" i="22"/>
  <c r="H15" i="22"/>
  <c r="G15" i="22"/>
  <c r="H13" i="22"/>
  <c r="G13" i="22"/>
  <c r="H12" i="22"/>
  <c r="G12" i="22"/>
  <c r="H11" i="22"/>
  <c r="G11" i="22"/>
  <c r="H10" i="22"/>
  <c r="G10" i="22"/>
  <c r="H9" i="22"/>
  <c r="G9" i="22"/>
  <c r="G52" i="23"/>
  <c r="H52" i="23"/>
  <c r="I52" i="23"/>
  <c r="G53" i="23"/>
  <c r="I53" i="23" s="1"/>
  <c r="H53" i="23"/>
  <c r="G9" i="23"/>
  <c r="H69" i="23"/>
  <c r="G69" i="23"/>
  <c r="H68" i="23"/>
  <c r="G68" i="23"/>
  <c r="H67" i="23"/>
  <c r="G67" i="23"/>
  <c r="H66" i="23"/>
  <c r="G66" i="23"/>
  <c r="H65" i="23"/>
  <c r="G65" i="23"/>
  <c r="H64" i="23"/>
  <c r="G64" i="23"/>
  <c r="H63" i="23"/>
  <c r="G63" i="23"/>
  <c r="H62" i="23"/>
  <c r="G62" i="23"/>
  <c r="H61" i="23"/>
  <c r="G61" i="23"/>
  <c r="H59" i="23"/>
  <c r="G59" i="23"/>
  <c r="H58" i="23"/>
  <c r="G58" i="23"/>
  <c r="H57" i="23"/>
  <c r="G57" i="23"/>
  <c r="H56" i="23"/>
  <c r="G56" i="23"/>
  <c r="H55" i="23"/>
  <c r="G55" i="23"/>
  <c r="H54" i="23"/>
  <c r="G54" i="23"/>
  <c r="H51" i="23"/>
  <c r="G51" i="23"/>
  <c r="H50" i="23"/>
  <c r="G50" i="23"/>
  <c r="H49" i="23"/>
  <c r="G49" i="23"/>
  <c r="H48" i="23"/>
  <c r="G48" i="23"/>
  <c r="H46" i="23"/>
  <c r="G46" i="23"/>
  <c r="H44" i="23"/>
  <c r="G44" i="23"/>
  <c r="H43" i="23"/>
  <c r="G43" i="23"/>
  <c r="H42" i="23"/>
  <c r="G42" i="23"/>
  <c r="H41" i="23"/>
  <c r="G41" i="23"/>
  <c r="H40" i="23"/>
  <c r="G40" i="23"/>
  <c r="H39" i="23"/>
  <c r="G39" i="23"/>
  <c r="H37" i="23"/>
  <c r="G37" i="23"/>
  <c r="H36" i="23"/>
  <c r="G36" i="23"/>
  <c r="H35" i="23"/>
  <c r="G35" i="23"/>
  <c r="H34" i="23"/>
  <c r="G34" i="23"/>
  <c r="H33" i="23"/>
  <c r="G33" i="23"/>
  <c r="H32" i="23"/>
  <c r="G32" i="23"/>
  <c r="H31" i="23"/>
  <c r="G31" i="23"/>
  <c r="H30" i="23"/>
  <c r="G30" i="23"/>
  <c r="H28" i="23"/>
  <c r="G28" i="23"/>
  <c r="H27" i="23"/>
  <c r="G27" i="23"/>
  <c r="H26" i="23"/>
  <c r="G26" i="23"/>
  <c r="H25" i="23"/>
  <c r="G25" i="23"/>
  <c r="H24" i="23"/>
  <c r="G24" i="23"/>
  <c r="H23" i="23"/>
  <c r="G23" i="23"/>
  <c r="H21" i="23"/>
  <c r="G21" i="23"/>
  <c r="H20" i="23"/>
  <c r="G20" i="23"/>
  <c r="H19" i="23"/>
  <c r="G19" i="23"/>
  <c r="H18" i="23"/>
  <c r="G18" i="23"/>
  <c r="H17" i="23"/>
  <c r="G17" i="23"/>
  <c r="H16" i="23"/>
  <c r="G16" i="23"/>
  <c r="H15" i="23"/>
  <c r="G15" i="23"/>
  <c r="H13" i="23"/>
  <c r="G13" i="23"/>
  <c r="H12" i="23"/>
  <c r="G12" i="23"/>
  <c r="H11" i="23"/>
  <c r="G11" i="23"/>
  <c r="H10" i="23"/>
  <c r="G10" i="23"/>
  <c r="H9" i="23"/>
  <c r="I69" i="23" l="1"/>
  <c r="I68" i="23"/>
  <c r="I67" i="23"/>
  <c r="I66" i="23"/>
  <c r="I64" i="23"/>
  <c r="I62" i="23"/>
  <c r="I59" i="23"/>
  <c r="I58" i="23"/>
  <c r="I57" i="23"/>
  <c r="I56" i="23"/>
  <c r="I55" i="23"/>
  <c r="I54" i="23"/>
  <c r="I50" i="23"/>
  <c r="I49" i="23"/>
  <c r="F47" i="23"/>
  <c r="D47" i="23"/>
  <c r="C47" i="23"/>
  <c r="I44" i="23"/>
  <c r="I42" i="23"/>
  <c r="I41" i="23"/>
  <c r="I40" i="23"/>
  <c r="I37" i="23"/>
  <c r="I36" i="23"/>
  <c r="I34" i="23"/>
  <c r="I33" i="23"/>
  <c r="E47" i="23"/>
  <c r="D14" i="22"/>
  <c r="I68" i="22"/>
  <c r="F45" i="23" l="1"/>
  <c r="I32" i="23"/>
  <c r="C45" i="23"/>
  <c r="D45" i="23"/>
  <c r="E45" i="23"/>
  <c r="I43" i="23"/>
  <c r="F60" i="23"/>
  <c r="E60" i="23"/>
  <c r="I65" i="23"/>
  <c r="D70" i="23"/>
  <c r="E70" i="23"/>
  <c r="F70" i="23"/>
  <c r="D60" i="23"/>
  <c r="C60" i="23"/>
  <c r="E38" i="23"/>
  <c r="F38" i="23"/>
  <c r="D38" i="23"/>
  <c r="H47" i="23"/>
  <c r="I28" i="23"/>
  <c r="D22" i="23"/>
  <c r="I9" i="23"/>
  <c r="F14" i="23"/>
  <c r="E14" i="23"/>
  <c r="D14" i="23"/>
  <c r="I11" i="23"/>
  <c r="I63" i="23"/>
  <c r="C70" i="23"/>
  <c r="I48" i="23"/>
  <c r="I51" i="23"/>
  <c r="G47" i="23"/>
  <c r="I47" i="23" s="1"/>
  <c r="C38" i="23"/>
  <c r="I35" i="23"/>
  <c r="I31" i="23"/>
  <c r="C29" i="23"/>
  <c r="C22" i="23"/>
  <c r="C14" i="23"/>
  <c r="I30" i="23"/>
  <c r="C60" i="22"/>
  <c r="I63" i="22"/>
  <c r="I64" i="22"/>
  <c r="I65" i="22"/>
  <c r="I66" i="22"/>
  <c r="I67" i="22"/>
  <c r="I69" i="22"/>
  <c r="I49" i="22"/>
  <c r="I50" i="22"/>
  <c r="I51" i="22"/>
  <c r="I53" i="22"/>
  <c r="I55" i="22"/>
  <c r="I56" i="22"/>
  <c r="I57" i="22"/>
  <c r="I58" i="22"/>
  <c r="I59" i="22"/>
  <c r="G47" i="22"/>
  <c r="I40" i="22"/>
  <c r="I41" i="22"/>
  <c r="I42" i="22"/>
  <c r="I43" i="22"/>
  <c r="I31" i="22"/>
  <c r="I32" i="22"/>
  <c r="I33" i="22"/>
  <c r="I34" i="22"/>
  <c r="I35" i="22"/>
  <c r="I36" i="22"/>
  <c r="I37" i="22"/>
  <c r="I24" i="22"/>
  <c r="I25" i="22"/>
  <c r="I27" i="22"/>
  <c r="I28" i="22"/>
  <c r="G29" i="22"/>
  <c r="I16" i="22"/>
  <c r="I17" i="22"/>
  <c r="I18" i="22"/>
  <c r="I19" i="22"/>
  <c r="I20" i="22"/>
  <c r="I21" i="22"/>
  <c r="I15" i="22"/>
  <c r="I13" i="22"/>
  <c r="I12" i="22"/>
  <c r="I11" i="22"/>
  <c r="I10" i="22"/>
  <c r="E29" i="22"/>
  <c r="C29" i="22"/>
  <c r="I26" i="22"/>
  <c r="I44" i="22"/>
  <c r="I54" i="22"/>
  <c r="F70" i="22"/>
  <c r="E70" i="22"/>
  <c r="D70" i="22"/>
  <c r="C70" i="22"/>
  <c r="F60" i="22"/>
  <c r="E60" i="22"/>
  <c r="D60" i="22"/>
  <c r="F47" i="22"/>
  <c r="E47" i="22"/>
  <c r="D47" i="22"/>
  <c r="C47" i="22"/>
  <c r="H47" i="22"/>
  <c r="F45" i="22"/>
  <c r="E45" i="22"/>
  <c r="D45" i="22"/>
  <c r="C45" i="22"/>
  <c r="F38" i="22"/>
  <c r="E38" i="22"/>
  <c r="D38" i="22"/>
  <c r="C38" i="22"/>
  <c r="F29" i="22"/>
  <c r="D29" i="22"/>
  <c r="F22" i="22"/>
  <c r="E22" i="22"/>
  <c r="D22" i="22"/>
  <c r="C22" i="22"/>
  <c r="F14" i="22"/>
  <c r="E14" i="22"/>
  <c r="C14" i="22"/>
  <c r="D47" i="21"/>
  <c r="F47" i="21"/>
  <c r="C47" i="21"/>
  <c r="E47" i="21"/>
  <c r="E45" i="21"/>
  <c r="E38" i="21"/>
  <c r="E29" i="21"/>
  <c r="E22" i="21"/>
  <c r="E14" i="21"/>
  <c r="H67" i="21"/>
  <c r="G67" i="21"/>
  <c r="I67" i="21" s="1"/>
  <c r="H66" i="21"/>
  <c r="G66" i="21"/>
  <c r="I66" i="21" s="1"/>
  <c r="H65" i="21"/>
  <c r="G65" i="21"/>
  <c r="I65" i="21" s="1"/>
  <c r="H64" i="21"/>
  <c r="G64" i="21"/>
  <c r="I64" i="21" s="1"/>
  <c r="H63" i="21"/>
  <c r="G63" i="21"/>
  <c r="I63" i="21" s="1"/>
  <c r="H62" i="21"/>
  <c r="G62" i="21"/>
  <c r="I62" i="21" s="1"/>
  <c r="H61" i="21"/>
  <c r="G61" i="21"/>
  <c r="I61" i="21" s="1"/>
  <c r="H60" i="21"/>
  <c r="G60" i="21"/>
  <c r="H58" i="21"/>
  <c r="G58" i="21"/>
  <c r="I58" i="21" s="1"/>
  <c r="H57" i="21"/>
  <c r="G57" i="21"/>
  <c r="I57" i="21" s="1"/>
  <c r="H56" i="21"/>
  <c r="G56" i="21"/>
  <c r="H55" i="21"/>
  <c r="G55" i="21"/>
  <c r="I55" i="21" s="1"/>
  <c r="H54" i="21"/>
  <c r="G54" i="21"/>
  <c r="I54" i="21" s="1"/>
  <c r="H53" i="21"/>
  <c r="G53" i="21"/>
  <c r="I53" i="21" s="1"/>
  <c r="H52" i="21"/>
  <c r="G52" i="21"/>
  <c r="I52" i="21" s="1"/>
  <c r="H51" i="21"/>
  <c r="G51" i="21"/>
  <c r="I51" i="21" s="1"/>
  <c r="H50" i="21"/>
  <c r="G50" i="21"/>
  <c r="I50" i="21" s="1"/>
  <c r="H49" i="21"/>
  <c r="G49" i="21"/>
  <c r="I49" i="21" s="1"/>
  <c r="H48" i="21"/>
  <c r="G48" i="21"/>
  <c r="H46" i="21"/>
  <c r="H47" i="21" s="1"/>
  <c r="G46" i="21"/>
  <c r="I46" i="21" s="1"/>
  <c r="H44" i="21"/>
  <c r="G44" i="21"/>
  <c r="I44" i="21" s="1"/>
  <c r="H43" i="21"/>
  <c r="G43" i="21"/>
  <c r="I43" i="21" s="1"/>
  <c r="H42" i="21"/>
  <c r="G42" i="21"/>
  <c r="I42" i="21" s="1"/>
  <c r="H41" i="21"/>
  <c r="G41" i="21"/>
  <c r="H40" i="21"/>
  <c r="G40" i="21"/>
  <c r="I40" i="21" s="1"/>
  <c r="H39" i="21"/>
  <c r="G39" i="21"/>
  <c r="H37" i="21"/>
  <c r="G37" i="21"/>
  <c r="I37" i="21" s="1"/>
  <c r="H36" i="21"/>
  <c r="G36" i="21"/>
  <c r="I36" i="21" s="1"/>
  <c r="H35" i="21"/>
  <c r="G35" i="21"/>
  <c r="I35" i="21" s="1"/>
  <c r="H34" i="21"/>
  <c r="G34" i="21"/>
  <c r="I34" i="21" s="1"/>
  <c r="H33" i="21"/>
  <c r="G33" i="21"/>
  <c r="I33" i="21" s="1"/>
  <c r="H32" i="21"/>
  <c r="G32" i="21"/>
  <c r="I32" i="21" s="1"/>
  <c r="H31" i="21"/>
  <c r="G31" i="21"/>
  <c r="I31" i="21" s="1"/>
  <c r="H30" i="21"/>
  <c r="G30" i="21"/>
  <c r="I30" i="21" s="1"/>
  <c r="H28" i="21"/>
  <c r="G28" i="21"/>
  <c r="I28" i="21" s="1"/>
  <c r="H27" i="21"/>
  <c r="G27" i="21"/>
  <c r="I27" i="21" s="1"/>
  <c r="H26" i="21"/>
  <c r="G26" i="21"/>
  <c r="I26" i="21" s="1"/>
  <c r="H25" i="21"/>
  <c r="G25" i="21"/>
  <c r="H24" i="21"/>
  <c r="G24" i="21"/>
  <c r="I24" i="21" s="1"/>
  <c r="H23" i="21"/>
  <c r="G23" i="21"/>
  <c r="I23" i="21" s="1"/>
  <c r="H21" i="21"/>
  <c r="G21" i="21"/>
  <c r="I21" i="21" s="1"/>
  <c r="H20" i="21"/>
  <c r="G20" i="21"/>
  <c r="I20" i="21" s="1"/>
  <c r="H19" i="21"/>
  <c r="G19" i="21"/>
  <c r="I19" i="21" s="1"/>
  <c r="H18" i="21"/>
  <c r="G18" i="21"/>
  <c r="I18" i="21" s="1"/>
  <c r="H17" i="21"/>
  <c r="G17" i="21"/>
  <c r="I17" i="21" s="1"/>
  <c r="H16" i="21"/>
  <c r="G16" i="21"/>
  <c r="I16" i="21" s="1"/>
  <c r="H15" i="21"/>
  <c r="G15" i="21"/>
  <c r="G9" i="21"/>
  <c r="I9" i="21" s="1"/>
  <c r="H9" i="21"/>
  <c r="G10" i="21"/>
  <c r="H10" i="21"/>
  <c r="G11" i="21"/>
  <c r="I11" i="21" s="1"/>
  <c r="H11" i="21"/>
  <c r="G12" i="21"/>
  <c r="I12" i="21" s="1"/>
  <c r="H12" i="21"/>
  <c r="G13" i="21"/>
  <c r="I13" i="21" s="1"/>
  <c r="H13" i="21"/>
  <c r="F68" i="21"/>
  <c r="E68" i="21"/>
  <c r="D68" i="21"/>
  <c r="C68" i="21"/>
  <c r="F59" i="21"/>
  <c r="E59" i="21"/>
  <c r="D59" i="21"/>
  <c r="C59" i="21"/>
  <c r="I56" i="21"/>
  <c r="F45" i="21"/>
  <c r="D45" i="21"/>
  <c r="C45" i="21"/>
  <c r="F38" i="21"/>
  <c r="D38" i="21"/>
  <c r="C38" i="21"/>
  <c r="F29" i="21"/>
  <c r="D29" i="21"/>
  <c r="C29" i="21"/>
  <c r="F22" i="21"/>
  <c r="D22" i="21"/>
  <c r="C22" i="21"/>
  <c r="F14" i="21"/>
  <c r="D14" i="21"/>
  <c r="C14" i="21"/>
  <c r="I10" i="21"/>
  <c r="J9" i="20"/>
  <c r="J10" i="20"/>
  <c r="G38" i="22" l="1"/>
  <c r="G22" i="22"/>
  <c r="I9" i="22"/>
  <c r="G14" i="22"/>
  <c r="G45" i="22"/>
  <c r="I45" i="22" s="1"/>
  <c r="H60" i="23"/>
  <c r="H38" i="23"/>
  <c r="H45" i="23"/>
  <c r="G45" i="23"/>
  <c r="I45" i="23" s="1"/>
  <c r="H70" i="23"/>
  <c r="C71" i="23"/>
  <c r="G70" i="23"/>
  <c r="I70" i="23" s="1"/>
  <c r="G38" i="23"/>
  <c r="I38" i="23" s="1"/>
  <c r="I46" i="23"/>
  <c r="I26" i="23"/>
  <c r="I27" i="23"/>
  <c r="I24" i="23"/>
  <c r="D29" i="23"/>
  <c r="D71" i="23" s="1"/>
  <c r="I16" i="23"/>
  <c r="E22" i="23"/>
  <c r="I19" i="23"/>
  <c r="I20" i="23"/>
  <c r="I18" i="23"/>
  <c r="I17" i="23"/>
  <c r="I13" i="23"/>
  <c r="I10" i="23"/>
  <c r="I12" i="23"/>
  <c r="G60" i="23"/>
  <c r="I60" i="23" s="1"/>
  <c r="I48" i="22"/>
  <c r="G60" i="22"/>
  <c r="I60" i="22" s="1"/>
  <c r="E71" i="22"/>
  <c r="F71" i="22"/>
  <c r="H60" i="22"/>
  <c r="I62" i="22"/>
  <c r="G70" i="22"/>
  <c r="I29" i="22"/>
  <c r="C71" i="22"/>
  <c r="H14" i="22"/>
  <c r="I30" i="22"/>
  <c r="I38" i="22"/>
  <c r="D71" i="22"/>
  <c r="H70" i="22"/>
  <c r="H22" i="22"/>
  <c r="I46" i="22"/>
  <c r="H29" i="22"/>
  <c r="I23" i="22"/>
  <c r="I14" i="22"/>
  <c r="I22" i="22"/>
  <c r="H45" i="22"/>
  <c r="H38" i="22"/>
  <c r="I47" i="22"/>
  <c r="H68" i="21"/>
  <c r="G47" i="21"/>
  <c r="I47" i="21" s="1"/>
  <c r="G68" i="21"/>
  <c r="I68" i="21" s="1"/>
  <c r="H38" i="21"/>
  <c r="H22" i="21"/>
  <c r="F69" i="21"/>
  <c r="H14" i="21"/>
  <c r="E69" i="21"/>
  <c r="G45" i="21"/>
  <c r="I45" i="21" s="1"/>
  <c r="G38" i="21"/>
  <c r="I38" i="21" s="1"/>
  <c r="G22" i="21"/>
  <c r="I22" i="21" s="1"/>
  <c r="G59" i="21"/>
  <c r="I59" i="21" s="1"/>
  <c r="I48" i="21"/>
  <c r="G29" i="21"/>
  <c r="I29" i="21" s="1"/>
  <c r="I41" i="21"/>
  <c r="I25" i="21"/>
  <c r="I15" i="21"/>
  <c r="G14" i="21"/>
  <c r="I14" i="21" s="1"/>
  <c r="C69" i="21"/>
  <c r="D69" i="21"/>
  <c r="H29" i="21"/>
  <c r="H59" i="21"/>
  <c r="H45" i="21"/>
  <c r="H71" i="22" l="1"/>
  <c r="H14" i="23"/>
  <c r="G14" i="23"/>
  <c r="I14" i="23" s="1"/>
  <c r="I25" i="23"/>
  <c r="E29" i="23"/>
  <c r="E71" i="23" s="1"/>
  <c r="I15" i="23"/>
  <c r="I21" i="23"/>
  <c r="F22" i="23"/>
  <c r="G71" i="22"/>
  <c r="I71" i="22" s="1"/>
  <c r="I70" i="22"/>
  <c r="G69" i="21"/>
  <c r="I69" i="21" s="1"/>
  <c r="H69" i="21"/>
  <c r="G22" i="23" l="1"/>
  <c r="I22" i="23" s="1"/>
  <c r="H22" i="23"/>
  <c r="F29" i="23"/>
  <c r="F71" i="23" s="1"/>
  <c r="H29" i="23"/>
  <c r="G29" i="23"/>
  <c r="I29" i="23" s="1"/>
  <c r="I23" i="23"/>
  <c r="J27" i="20"/>
  <c r="J30" i="20"/>
  <c r="E26" i="20"/>
  <c r="G65" i="20"/>
  <c r="G34" i="20"/>
  <c r="G17" i="20"/>
  <c r="G71" i="23" l="1"/>
  <c r="I71" i="23" s="1"/>
  <c r="H71" i="23"/>
  <c r="I26" i="20"/>
  <c r="F17" i="20"/>
  <c r="E17" i="20"/>
  <c r="D17" i="20"/>
  <c r="H17" i="20"/>
  <c r="J11" i="20"/>
  <c r="I73" i="20" l="1"/>
  <c r="I70" i="20"/>
  <c r="I69" i="20"/>
  <c r="I63" i="20"/>
  <c r="I62" i="20"/>
  <c r="I58" i="20"/>
  <c r="I55" i="20"/>
  <c r="I54" i="20"/>
  <c r="I48" i="20"/>
  <c r="I46" i="20"/>
  <c r="I45" i="20"/>
  <c r="I39" i="20"/>
  <c r="I43" i="20" s="1"/>
  <c r="I32" i="20"/>
  <c r="I31" i="20"/>
  <c r="I30" i="20"/>
  <c r="I29" i="20"/>
  <c r="I15" i="20"/>
  <c r="I17" i="20" s="1"/>
  <c r="G50" i="20"/>
  <c r="G43" i="20"/>
  <c r="I50" i="20" l="1"/>
  <c r="I74" i="20"/>
  <c r="I65" i="20"/>
  <c r="I34" i="20"/>
  <c r="H74" i="20"/>
  <c r="G74" i="20"/>
  <c r="F74" i="20"/>
  <c r="E74" i="20"/>
  <c r="D74" i="20"/>
  <c r="J73" i="20"/>
  <c r="J72" i="20"/>
  <c r="J71" i="20"/>
  <c r="J70" i="20"/>
  <c r="J69" i="20"/>
  <c r="J68" i="20"/>
  <c r="J67" i="20"/>
  <c r="H65" i="20"/>
  <c r="F65" i="20"/>
  <c r="E65" i="20"/>
  <c r="D65" i="20"/>
  <c r="J64" i="20"/>
  <c r="J63" i="20"/>
  <c r="J62" i="20"/>
  <c r="J61" i="20"/>
  <c r="J60" i="20"/>
  <c r="J59" i="20"/>
  <c r="J58" i="20"/>
  <c r="J57" i="20"/>
  <c r="J56" i="20"/>
  <c r="J55" i="20"/>
  <c r="J54" i="20"/>
  <c r="J52" i="20"/>
  <c r="J51" i="20"/>
  <c r="H50" i="20"/>
  <c r="F50" i="20"/>
  <c r="E50" i="20"/>
  <c r="D50" i="20"/>
  <c r="J49" i="20"/>
  <c r="J48" i="20"/>
  <c r="J47" i="20"/>
  <c r="J46" i="20"/>
  <c r="J45" i="20"/>
  <c r="H43" i="20"/>
  <c r="F43" i="20"/>
  <c r="E43" i="20"/>
  <c r="D43" i="20"/>
  <c r="J42" i="20"/>
  <c r="J41" i="20"/>
  <c r="J40" i="20"/>
  <c r="J39" i="20"/>
  <c r="J38" i="20"/>
  <c r="J37" i="20"/>
  <c r="J36" i="20"/>
  <c r="J35" i="20"/>
  <c r="H34" i="20"/>
  <c r="F34" i="20"/>
  <c r="E34" i="20"/>
  <c r="D34" i="20"/>
  <c r="J33" i="20"/>
  <c r="J32" i="20"/>
  <c r="J31" i="20"/>
  <c r="J29" i="20"/>
  <c r="J28" i="20"/>
  <c r="H26" i="20"/>
  <c r="G26" i="20"/>
  <c r="F26" i="20"/>
  <c r="D26" i="20"/>
  <c r="J25" i="20"/>
  <c r="J24" i="20"/>
  <c r="J23" i="20"/>
  <c r="J22" i="20"/>
  <c r="J21" i="20"/>
  <c r="J20" i="20"/>
  <c r="J19" i="20"/>
  <c r="J18" i="20"/>
  <c r="J16" i="20"/>
  <c r="J15" i="20"/>
  <c r="J14" i="20"/>
  <c r="J13" i="20"/>
  <c r="J12" i="20"/>
  <c r="J65" i="20" l="1"/>
  <c r="J50" i="20"/>
  <c r="J26" i="20"/>
  <c r="G75" i="20"/>
  <c r="H75" i="20"/>
  <c r="F75" i="20"/>
  <c r="J34" i="20"/>
  <c r="J43" i="20"/>
  <c r="D75" i="20"/>
  <c r="J17" i="20"/>
  <c r="E75" i="20"/>
  <c r="J74" i="20"/>
  <c r="D29" i="18"/>
  <c r="E29" i="18"/>
  <c r="J28" i="19"/>
  <c r="J75" i="20" l="1"/>
  <c r="I75" i="20"/>
  <c r="D25" i="19"/>
  <c r="E25" i="19"/>
  <c r="J58" i="19"/>
  <c r="D33" i="19"/>
  <c r="E33" i="19"/>
  <c r="J10" i="19" l="1"/>
  <c r="J9" i="19"/>
  <c r="I73" i="19"/>
  <c r="H73" i="19"/>
  <c r="G73" i="19"/>
  <c r="F73" i="19"/>
  <c r="E73" i="19"/>
  <c r="D73" i="19"/>
  <c r="J72" i="19"/>
  <c r="J71" i="19"/>
  <c r="J70" i="19"/>
  <c r="J69" i="19"/>
  <c r="J68" i="19"/>
  <c r="J67" i="19"/>
  <c r="J66" i="19"/>
  <c r="I64" i="19"/>
  <c r="H64" i="19"/>
  <c r="G64" i="19"/>
  <c r="F64" i="19"/>
  <c r="E64" i="19"/>
  <c r="D64" i="19"/>
  <c r="J63" i="19"/>
  <c r="J62" i="19"/>
  <c r="J61" i="19"/>
  <c r="J60" i="19"/>
  <c r="J59" i="19"/>
  <c r="J57" i="19"/>
  <c r="J56" i="19"/>
  <c r="J55" i="19"/>
  <c r="J54" i="19"/>
  <c r="J53" i="19"/>
  <c r="J51" i="19"/>
  <c r="J50" i="19"/>
  <c r="I49" i="19"/>
  <c r="H49" i="19"/>
  <c r="G49" i="19"/>
  <c r="F49" i="19"/>
  <c r="E49" i="19"/>
  <c r="D49" i="19"/>
  <c r="J48" i="19"/>
  <c r="J47" i="19"/>
  <c r="J46" i="19"/>
  <c r="J45" i="19"/>
  <c r="J44" i="19"/>
  <c r="I42" i="19"/>
  <c r="H42" i="19"/>
  <c r="G42" i="19"/>
  <c r="F42" i="19"/>
  <c r="E42" i="19"/>
  <c r="D42" i="19"/>
  <c r="J41" i="19"/>
  <c r="J40" i="19"/>
  <c r="J39" i="19"/>
  <c r="J38" i="19"/>
  <c r="J37" i="19"/>
  <c r="J36" i="19"/>
  <c r="J35" i="19"/>
  <c r="J34" i="19"/>
  <c r="I33" i="19"/>
  <c r="H33" i="19"/>
  <c r="G33" i="19"/>
  <c r="F33" i="19"/>
  <c r="J32" i="19"/>
  <c r="J31" i="19"/>
  <c r="J30" i="19"/>
  <c r="J27" i="19"/>
  <c r="I25" i="19"/>
  <c r="H25" i="19"/>
  <c r="G25" i="19"/>
  <c r="F25" i="19"/>
  <c r="J25" i="19"/>
  <c r="J24" i="19"/>
  <c r="J23" i="19"/>
  <c r="J22" i="19"/>
  <c r="J21" i="19"/>
  <c r="J20" i="19"/>
  <c r="J19" i="19"/>
  <c r="J18" i="19"/>
  <c r="J17" i="19"/>
  <c r="I16" i="19"/>
  <c r="H16" i="19"/>
  <c r="G16" i="19"/>
  <c r="F16" i="19"/>
  <c r="E16" i="19"/>
  <c r="D16" i="19"/>
  <c r="J15" i="19"/>
  <c r="J14" i="19"/>
  <c r="J13" i="19"/>
  <c r="J12" i="19"/>
  <c r="J11" i="19"/>
  <c r="J64" i="19" l="1"/>
  <c r="E74" i="19"/>
  <c r="J16" i="19"/>
  <c r="J49" i="19"/>
  <c r="J42" i="19"/>
  <c r="F74" i="19"/>
  <c r="G74" i="19"/>
  <c r="J73" i="19"/>
  <c r="D74" i="19"/>
  <c r="I74" i="19"/>
  <c r="J33" i="19"/>
  <c r="H74" i="19"/>
  <c r="J70" i="18"/>
  <c r="J68" i="18"/>
  <c r="J67" i="18"/>
  <c r="J66" i="18"/>
  <c r="J65" i="18"/>
  <c r="J64" i="18"/>
  <c r="J63" i="18"/>
  <c r="J62" i="18"/>
  <c r="J59" i="18"/>
  <c r="J58" i="18"/>
  <c r="J57" i="18"/>
  <c r="J56" i="18"/>
  <c r="J55" i="18"/>
  <c r="J53" i="18"/>
  <c r="J52" i="18"/>
  <c r="J51" i="18"/>
  <c r="J50" i="18"/>
  <c r="J49" i="18"/>
  <c r="J46" i="18"/>
  <c r="J44" i="18"/>
  <c r="J43" i="18"/>
  <c r="J42" i="18"/>
  <c r="J41" i="18"/>
  <c r="J40" i="18"/>
  <c r="J37" i="18"/>
  <c r="J36" i="18"/>
  <c r="J35" i="18"/>
  <c r="J34" i="18"/>
  <c r="J33" i="18"/>
  <c r="J32" i="18"/>
  <c r="J31" i="18"/>
  <c r="J30" i="18"/>
  <c r="J28" i="18"/>
  <c r="J27" i="18"/>
  <c r="J26" i="18"/>
  <c r="J25" i="18"/>
  <c r="J22" i="18"/>
  <c r="J21" i="18"/>
  <c r="J20" i="18"/>
  <c r="J19" i="18"/>
  <c r="J18" i="18"/>
  <c r="J17" i="18"/>
  <c r="J16" i="18"/>
  <c r="J15" i="18"/>
  <c r="J13" i="18"/>
  <c r="J12" i="18"/>
  <c r="J11" i="18"/>
  <c r="J10" i="18"/>
  <c r="J9" i="18"/>
  <c r="D14" i="18"/>
  <c r="E14" i="18"/>
  <c r="J74" i="19" l="1"/>
  <c r="J71" i="18"/>
  <c r="I69" i="18"/>
  <c r="H69" i="18"/>
  <c r="G69" i="18"/>
  <c r="F69" i="18"/>
  <c r="E69" i="18"/>
  <c r="D69" i="18"/>
  <c r="I60" i="18"/>
  <c r="H60" i="18"/>
  <c r="G60" i="18"/>
  <c r="F60" i="18"/>
  <c r="E60" i="18"/>
  <c r="D60" i="18"/>
  <c r="J47" i="18"/>
  <c r="I45" i="18"/>
  <c r="H45" i="18"/>
  <c r="G45" i="18"/>
  <c r="F45" i="18"/>
  <c r="E45" i="18"/>
  <c r="D45" i="18"/>
  <c r="I38" i="18"/>
  <c r="H38" i="18"/>
  <c r="G38" i="18"/>
  <c r="F38" i="18"/>
  <c r="E38" i="18"/>
  <c r="D38" i="18"/>
  <c r="I29" i="18"/>
  <c r="H29" i="18"/>
  <c r="G29" i="18"/>
  <c r="F29" i="18"/>
  <c r="I23" i="18"/>
  <c r="H23" i="18"/>
  <c r="G23" i="18"/>
  <c r="F23" i="18"/>
  <c r="E23" i="18"/>
  <c r="D23" i="18"/>
  <c r="I14" i="18"/>
  <c r="H14" i="18"/>
  <c r="J14" i="18" s="1"/>
  <c r="G14" i="18"/>
  <c r="F14" i="18"/>
  <c r="J23" i="18" l="1"/>
  <c r="J45" i="18"/>
  <c r="J38" i="18"/>
  <c r="J69" i="18"/>
  <c r="J60" i="18"/>
  <c r="J29" i="18"/>
  <c r="D72" i="18"/>
  <c r="E72" i="18"/>
  <c r="F72" i="18"/>
  <c r="G72" i="18"/>
  <c r="I72" i="18"/>
  <c r="H72" i="18"/>
  <c r="J72" i="18" l="1"/>
</calcChain>
</file>

<file path=xl/sharedStrings.xml><?xml version="1.0" encoding="utf-8"?>
<sst xmlns="http://schemas.openxmlformats.org/spreadsheetml/2006/main" count="725" uniqueCount="181">
  <si>
    <t>Economics</t>
  </si>
  <si>
    <t>Kinesiology &amp; Health Promotion</t>
  </si>
  <si>
    <t>English &amp; Foreign Languages</t>
  </si>
  <si>
    <t>All College - Engineering</t>
  </si>
  <si>
    <t>History</t>
  </si>
  <si>
    <t>Computer Information Systems</t>
  </si>
  <si>
    <t>Center for Regenerative Stu</t>
  </si>
  <si>
    <t>Chemistry</t>
  </si>
  <si>
    <t>Psychology/Sociology</t>
  </si>
  <si>
    <t>Computer Science</t>
  </si>
  <si>
    <t>Mathematics and Statistics</t>
  </si>
  <si>
    <t>Landscape Architecture</t>
  </si>
  <si>
    <t>Political Science</t>
  </si>
  <si>
    <t>Urban &amp; Regional Planning</t>
  </si>
  <si>
    <t>Architecture</t>
  </si>
  <si>
    <t>Biological Sciences</t>
  </si>
  <si>
    <t>Animal &amp; Veterinary Sci</t>
  </si>
  <si>
    <t>Human Nutrition &amp; Food Sci</t>
  </si>
  <si>
    <t>Food Mkt &amp; Agribusiness Mgmt</t>
  </si>
  <si>
    <t>Apparel Merchandising &amp; Mgmt</t>
  </si>
  <si>
    <t>Plant Science</t>
  </si>
  <si>
    <t>Communication</t>
  </si>
  <si>
    <t>Technology &amp; Operations Mgmt</t>
  </si>
  <si>
    <t>Ethnic &amp; Women's Studies</t>
  </si>
  <si>
    <t>Aerospace Engineering</t>
  </si>
  <si>
    <t>Civil Engineering</t>
  </si>
  <si>
    <t>Electrical &amp; Computer Engr</t>
  </si>
  <si>
    <t>Art</t>
  </si>
  <si>
    <t>Geological Sciences</t>
  </si>
  <si>
    <t>Hotel &amp; Restaurant Management</t>
  </si>
  <si>
    <t>All University</t>
  </si>
  <si>
    <t>International Bus &amp; Marketing</t>
  </si>
  <si>
    <t>Mechanical Engineering</t>
  </si>
  <si>
    <t>Physics</t>
  </si>
  <si>
    <t>Accounting</t>
  </si>
  <si>
    <t>Philosophy</t>
  </si>
  <si>
    <t>Management &amp; Human Res</t>
  </si>
  <si>
    <t>Finance, Real Estate, &amp; Law</t>
  </si>
  <si>
    <t>Chemical &amp; Materials Engr</t>
  </si>
  <si>
    <t>Anthropology &amp; Geography</t>
  </si>
  <si>
    <t>Engineering Technology</t>
  </si>
  <si>
    <t>Industrial &amp; Manufacturing Egr</t>
  </si>
  <si>
    <t>Liberal Studies</t>
  </si>
  <si>
    <t>Music</t>
  </si>
  <si>
    <t>Grand Total</t>
  </si>
  <si>
    <t>COLLEGE</t>
  </si>
  <si>
    <t>DEPARTMENT</t>
  </si>
  <si>
    <t>Interdisciplinary Gen Educ</t>
  </si>
  <si>
    <t>NOTES:</t>
  </si>
  <si>
    <t>1. Tenured/Tenure-Track Faculty included Instructional Faculty and Department Chairs.</t>
  </si>
  <si>
    <t>Education</t>
  </si>
  <si>
    <t>4. Faculty in Faculty Professional Development, Kellogg Honors College, University Writing Center, Test Center and Counseling &amp; Psychological Services were counted in All University; those in departments starting with "Dean of a College" were counted in the corresponding department starting with "All College;"  those in Science, and Technology (CEEMaST), College Sci-Lump Sum and Science Dean Instructional Support were counted in All College Science; those in  Instructional Support, College of Eng-Lump Sum and Minority Engineering Program were counted in All College - Engineering; those in CEIS-Misc Reimbused and CEIS Teacher Quality were counted in Teacher Education; and those in Athletics were counted in Kinesiology and Health Promotion.</t>
  </si>
  <si>
    <t>Agriculture</t>
  </si>
  <si>
    <t>Agriculture Total</t>
  </si>
  <si>
    <t>Business Administration</t>
  </si>
  <si>
    <t>Business Administration Total</t>
  </si>
  <si>
    <t>Engineering</t>
  </si>
  <si>
    <t>Engineering Total</t>
  </si>
  <si>
    <t>Environmental Design</t>
  </si>
  <si>
    <t>Environmental Design Total</t>
  </si>
  <si>
    <t>Science</t>
  </si>
  <si>
    <t>Science Total</t>
  </si>
  <si>
    <t>Hospitality Management</t>
  </si>
  <si>
    <t>FTE-Faculty with Status Detail: Tenued/Tenure-Track and Temporary Faculty</t>
  </si>
  <si>
    <t>California State Polytechnic University, Pomona</t>
  </si>
  <si>
    <t>Theatre and New Dance</t>
  </si>
  <si>
    <t>SOURCE: Faculty File, Payroll Services</t>
  </si>
  <si>
    <t>All College - CLASS</t>
  </si>
  <si>
    <t>All College - Education</t>
  </si>
  <si>
    <t>All College - Environment Design</t>
  </si>
  <si>
    <t>All College</t>
  </si>
  <si>
    <t>All College - Grad</t>
  </si>
  <si>
    <t>Education &amp; Integrative Studies Total</t>
  </si>
  <si>
    <t>Hospitality Management Total</t>
  </si>
  <si>
    <t>All University Total</t>
  </si>
  <si>
    <t>Letters, Arts, &amp; Social Sciences</t>
  </si>
  <si>
    <t>Letters, Arts, &amp; Social Sciences Total</t>
  </si>
  <si>
    <t>Tenure/Tenure-Track</t>
  </si>
  <si>
    <t>Temporary</t>
  </si>
  <si>
    <t>DESCRIPTION</t>
  </si>
  <si>
    <t>129-AVS</t>
  </si>
  <si>
    <t>460-AMM</t>
  </si>
  <si>
    <t>279-FM&amp;A</t>
  </si>
  <si>
    <t>278-HN&amp;FS</t>
  </si>
  <si>
    <t>577-HPSS</t>
  </si>
  <si>
    <t>131-ALLUNI</t>
  </si>
  <si>
    <t>FTEF</t>
  </si>
  <si>
    <t>Total FTEF</t>
  </si>
  <si>
    <t>Headcount</t>
  </si>
  <si>
    <t>101-ACCG</t>
  </si>
  <si>
    <t>132-CBA</t>
  </si>
  <si>
    <t>155-CIS</t>
  </si>
  <si>
    <t>161-ACGR</t>
  </si>
  <si>
    <t>266-FRL</t>
  </si>
  <si>
    <t>475-IBM</t>
  </si>
  <si>
    <t>166-MHR</t>
  </si>
  <si>
    <t>539-TOM</t>
  </si>
  <si>
    <t>240-EDUC</t>
  </si>
  <si>
    <t>376-IGE</t>
  </si>
  <si>
    <t>782-EWS</t>
  </si>
  <si>
    <t>459-LS</t>
  </si>
  <si>
    <t>132-EGR</t>
  </si>
  <si>
    <t>152-AERO</t>
  </si>
  <si>
    <t>154-CME</t>
  </si>
  <si>
    <t>180-CE</t>
  </si>
  <si>
    <t>261-ECE</t>
  </si>
  <si>
    <t>253-ET</t>
  </si>
  <si>
    <t>378-IME</t>
  </si>
  <si>
    <t>490-ME</t>
  </si>
  <si>
    <t>132-ENV</t>
  </si>
  <si>
    <t>135-ARCH</t>
  </si>
  <si>
    <t>136-ART</t>
  </si>
  <si>
    <t>225-CRS</t>
  </si>
  <si>
    <t>431-LA</t>
  </si>
  <si>
    <t>730-URP</t>
  </si>
  <si>
    <t>339-SHRM</t>
  </si>
  <si>
    <t>133-ANTGEO</t>
  </si>
  <si>
    <t>142-BEHSCI</t>
  </si>
  <si>
    <t>205-COMM</t>
  </si>
  <si>
    <t>235-ECON</t>
  </si>
  <si>
    <t>226-EFL</t>
  </si>
  <si>
    <t>348-HST</t>
  </si>
  <si>
    <t>498-MU</t>
  </si>
  <si>
    <t>560-PHL</t>
  </si>
  <si>
    <t>580-PLS</t>
  </si>
  <si>
    <t>710-TH</t>
  </si>
  <si>
    <t>146-BIOSCI</t>
  </si>
  <si>
    <t>178-CHEM</t>
  </si>
  <si>
    <t>189-CS</t>
  </si>
  <si>
    <t>308-GSC</t>
  </si>
  <si>
    <t>329-KHP</t>
  </si>
  <si>
    <t>487-MATH</t>
  </si>
  <si>
    <t>571-PHY</t>
  </si>
  <si>
    <t>Tenured/ Tenure-Track % of Total FTEF</t>
  </si>
  <si>
    <t>Academic Research and  Resources</t>
  </si>
  <si>
    <t>132-SCI</t>
  </si>
  <si>
    <t>132-CLASS</t>
  </si>
  <si>
    <t>132-EDU</t>
  </si>
  <si>
    <t>2.  Temporary Faculty included Lecturers, Coaches, Teaching Associates and Visiting Faculty.</t>
  </si>
  <si>
    <t>3. This report excluded Librarians and Student Services Professional Academic-Related Staff.</t>
  </si>
  <si>
    <t>FALL 2018</t>
  </si>
  <si>
    <t>242-SOC</t>
  </si>
  <si>
    <t>Sociology</t>
  </si>
  <si>
    <t>FALL 2019</t>
  </si>
  <si>
    <t>Total</t>
  </si>
  <si>
    <t>340-ECS</t>
  </si>
  <si>
    <t>Early Childhood Studies</t>
  </si>
  <si>
    <t>Educational Leadership</t>
  </si>
  <si>
    <t>440-EDL</t>
  </si>
  <si>
    <t>FALL 2020</t>
  </si>
  <si>
    <t>Psychology</t>
  </si>
  <si>
    <t>132-AGR</t>
  </si>
  <si>
    <t>Academic Planning and  Resources</t>
  </si>
  <si>
    <t>FALL 2021</t>
  </si>
  <si>
    <t>Academic Resources</t>
  </si>
  <si>
    <t>Department</t>
  </si>
  <si>
    <t>Tenured/Tenure-Track</t>
  </si>
  <si>
    <t>Department of Education</t>
  </si>
  <si>
    <t>Electro-Mechanical Engineering Technology</t>
  </si>
  <si>
    <t>Faculty data is based on the fall term.  Department chairs are included.  FERP faculty with fall appointments are included; FERP faculty with spring only appointments are not.</t>
  </si>
  <si>
    <t>CEMaST</t>
  </si>
  <si>
    <t>FALL 2022</t>
  </si>
  <si>
    <t>Dean College of Education</t>
  </si>
  <si>
    <t>Business Dean's Instructional (All College)</t>
  </si>
  <si>
    <t>Engineering Instructional Supp (All College)</t>
  </si>
  <si>
    <t>ENV Dean's Instructional Supp (All College)</t>
  </si>
  <si>
    <t>CEEMast-Ctr Sci &amp; Math Ed (CEMaST)</t>
  </si>
  <si>
    <t>Science Dean Instruction Supp</t>
  </si>
  <si>
    <t>Based on contract data for the fall term.  Department chairs are included.  FERP faculty with fall appointments are included; FERP faculty with spring only appointments are not.</t>
  </si>
  <si>
    <t>Agbus, Food Indstry Mgmt, AgEd</t>
  </si>
  <si>
    <t>Nutrition and Food Science</t>
  </si>
  <si>
    <t>All College - CBA</t>
  </si>
  <si>
    <t>All College - EIS</t>
  </si>
  <si>
    <t>Electro-Mechanical Engrng Tech</t>
  </si>
  <si>
    <t>All College - Env Design</t>
  </si>
  <si>
    <t>English and Modern Languages</t>
  </si>
  <si>
    <t>Center for Science &amp; Math Ed</t>
  </si>
  <si>
    <t>Chemistry and Biochemistry</t>
  </si>
  <si>
    <t>Physics and Astronomy</t>
  </si>
  <si>
    <t>All College - Science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</si>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</sst>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7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 wrapText="1"/>
    </xf>
    <xf numFmtId="2" fontId="3" fillId="2" borderId="40" xfId="0" applyNumberFormat="1" applyFont="1" applyFill="1" applyBorder="1" applyAlignment="1">
      <alignment horizontal="center" vertical="center" wrapText="1"/>
    </xf>
    <xf numFmtId="2" fontId="3" fillId="2" borderId="27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1" fontId="3" fillId="2" borderId="36" xfId="0" applyNumberFormat="1" applyFont="1" applyFill="1" applyBorder="1" applyAlignment="1">
      <alignment horizontal="center" vertical="center"/>
    </xf>
    <xf numFmtId="1" fontId="3" fillId="2" borderId="40" xfId="0" applyNumberFormat="1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2" fontId="2" fillId="4" borderId="31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2" fontId="2" fillId="0" borderId="42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2" borderId="3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2" fontId="3" fillId="2" borderId="3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2" fontId="3" fillId="2" borderId="6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2" fontId="2" fillId="4" borderId="21" xfId="0" applyNumberFormat="1" applyFont="1" applyFill="1" applyBorder="1" applyAlignment="1">
      <alignment horizontal="center" vertical="center"/>
    </xf>
    <xf numFmtId="1" fontId="2" fillId="4" borderId="49" xfId="0" applyNumberFormat="1" applyFont="1" applyFill="1" applyBorder="1" applyAlignment="1">
      <alignment horizontal="center" vertical="center"/>
    </xf>
    <xf numFmtId="3" fontId="2" fillId="4" borderId="49" xfId="0" applyNumberFormat="1" applyFont="1" applyFill="1" applyBorder="1" applyAlignment="1">
      <alignment horizontal="center" vertical="center"/>
    </xf>
    <xf numFmtId="2" fontId="2" fillId="4" borderId="50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164" fontId="2" fillId="4" borderId="51" xfId="0" applyNumberFormat="1" applyFont="1" applyFill="1" applyBorder="1" applyAlignment="1">
      <alignment horizontal="center" vertical="center"/>
    </xf>
    <xf numFmtId="3" fontId="2" fillId="4" borderId="38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2" fontId="3" fillId="2" borderId="34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4" borderId="14" xfId="0" applyFont="1" applyFill="1" applyBorder="1" applyAlignment="1">
      <alignment horizontal="left" vertical="center"/>
    </xf>
    <xf numFmtId="0" fontId="2" fillId="0" borderId="12" xfId="1" applyFont="1" applyBorder="1" applyAlignment="1">
      <alignment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4" borderId="55" xfId="0" applyNumberFormat="1" applyFont="1" applyFill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65" fontId="2" fillId="0" borderId="57" xfId="2" applyNumberFormat="1" applyFont="1" applyBorder="1" applyAlignment="1">
      <alignment horizontal="center" vertical="center"/>
    </xf>
    <xf numFmtId="165" fontId="2" fillId="0" borderId="57" xfId="1" applyNumberFormat="1" applyFont="1" applyBorder="1" applyAlignment="1">
      <alignment horizontal="center" vertical="center"/>
    </xf>
    <xf numFmtId="165" fontId="2" fillId="0" borderId="56" xfId="1" applyNumberFormat="1" applyFont="1" applyBorder="1" applyAlignment="1">
      <alignment horizontal="center" vertical="center"/>
    </xf>
    <xf numFmtId="165" fontId="2" fillId="0" borderId="59" xfId="1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3" fillId="2" borderId="23" xfId="0" applyNumberFormat="1" applyFont="1" applyFill="1" applyBorder="1" applyAlignment="1">
      <alignment horizontal="center" vertical="center" wrapText="1"/>
    </xf>
    <xf numFmtId="165" fontId="2" fillId="0" borderId="56" xfId="0" applyNumberFormat="1" applyFont="1" applyBorder="1" applyAlignment="1">
      <alignment horizontal="center" vertical="center"/>
    </xf>
    <xf numFmtId="165" fontId="2" fillId="4" borderId="58" xfId="0" applyNumberFormat="1" applyFont="1" applyFill="1" applyBorder="1" applyAlignment="1">
      <alignment horizontal="center" vertical="center"/>
    </xf>
    <xf numFmtId="165" fontId="2" fillId="0" borderId="57" xfId="0" applyNumberFormat="1" applyFont="1" applyBorder="1" applyAlignment="1">
      <alignment horizontal="center" vertical="center"/>
    </xf>
    <xf numFmtId="165" fontId="2" fillId="0" borderId="59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65" fontId="2" fillId="0" borderId="4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3" fillId="2" borderId="41" xfId="0" applyNumberFormat="1" applyFont="1" applyFill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center" vertical="center"/>
    </xf>
    <xf numFmtId="165" fontId="2" fillId="4" borderId="31" xfId="0" applyNumberFormat="1" applyFont="1" applyFill="1" applyBorder="1" applyAlignment="1">
      <alignment horizontal="center" vertical="center"/>
    </xf>
    <xf numFmtId="165" fontId="2" fillId="4" borderId="39" xfId="0" applyNumberFormat="1" applyFont="1" applyFill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165" fontId="3" fillId="4" borderId="13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65" fontId="3" fillId="0" borderId="57" xfId="1" applyNumberFormat="1" applyFont="1" applyBorder="1" applyAlignment="1">
      <alignment horizontal="center" vertical="center"/>
    </xf>
    <xf numFmtId="165" fontId="3" fillId="0" borderId="59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5" fontId="3" fillId="0" borderId="59" xfId="1" applyNumberFormat="1" applyFont="1" applyBorder="1" applyAlignment="1">
      <alignment horizontal="center" vertical="center"/>
    </xf>
    <xf numFmtId="165" fontId="3" fillId="4" borderId="58" xfId="0" applyNumberFormat="1" applyFont="1" applyFill="1" applyBorder="1" applyAlignment="1">
      <alignment horizontal="center" vertical="center"/>
    </xf>
    <xf numFmtId="1" fontId="3" fillId="4" borderId="55" xfId="0" applyNumberFormat="1" applyFont="1" applyFill="1" applyBorder="1" applyAlignment="1">
      <alignment horizontal="center" vertical="center"/>
    </xf>
    <xf numFmtId="165" fontId="3" fillId="0" borderId="57" xfId="2" applyNumberFormat="1" applyFont="1" applyBorder="1" applyAlignment="1">
      <alignment horizontal="center" vertical="center"/>
    </xf>
    <xf numFmtId="165" fontId="3" fillId="0" borderId="56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65" fontId="3" fillId="0" borderId="57" xfId="0" applyNumberFormat="1" applyFont="1" applyBorder="1" applyAlignment="1">
      <alignment horizontal="center" vertical="center"/>
    </xf>
    <xf numFmtId="165" fontId="3" fillId="0" borderId="46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 vertical="center"/>
    </xf>
    <xf numFmtId="3" fontId="3" fillId="4" borderId="17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56" xfId="1" applyNumberFormat="1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165" fontId="3" fillId="4" borderId="39" xfId="0" applyNumberFormat="1" applyFont="1" applyFill="1" applyBorder="1" applyAlignment="1">
      <alignment horizontal="center" vertical="center"/>
    </xf>
    <xf numFmtId="3" fontId="3" fillId="4" borderId="38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48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3" fillId="2" borderId="5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 3 2 2" xfId="2" xr:uid="{8489C85D-8625-44A6-A35E-20BBF1DBBBD2}"/>
    <cellStyle name="Normal 4 2" xfId="1" xr:uid="{1DAD188C-B9A3-444C-B07A-80C25A317E8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B1C69-62AE-4371-9822-9E08277CBF3F}">
  <sheetPr>
    <pageSetUpPr fitToPage="1"/>
  </sheetPr>
  <dimension ref="A1:P77"/>
  <sheetViews>
    <sheetView tabSelected="1" workbookViewId="0"/>
  </sheetViews>
  <sheetFormatPr defaultColWidth="9.140625" defaultRowHeight="13.15" x14ac:dyDescent="0.35"/>
  <cols>
    <col min="1" max="1" width="25.7109375" style="1" customWidth="1"/>
    <col min="2" max="2" width="35.85546875" style="1" bestFit="1" customWidth="1"/>
    <col min="3" max="3" width="10.7109375" style="124" customWidth="1"/>
    <col min="4" max="4" width="10.7109375" style="2" customWidth="1"/>
    <col min="5" max="5" width="10.7109375" style="124" customWidth="1"/>
    <col min="6" max="6" width="10.7109375" style="89" customWidth="1"/>
    <col min="7" max="7" width="10.7109375" style="124" customWidth="1"/>
    <col min="8" max="8" width="10.7109375" style="80" customWidth="1"/>
    <col min="9" max="9" width="10.7109375" style="2" customWidth="1"/>
    <col min="10" max="13" width="7" style="1" customWidth="1"/>
    <col min="14" max="14" width="7" style="57" customWidth="1"/>
    <col min="15" max="16384" width="9.140625" style="1"/>
  </cols>
  <sheetData>
    <row r="1" spans="1:16" x14ac:dyDescent="0.35">
      <c r="A1" s="1" t="s">
        <v>64</v>
      </c>
      <c r="F1" s="79"/>
      <c r="I1" s="4">
        <v>45342</v>
      </c>
    </row>
    <row r="2" spans="1:16" x14ac:dyDescent="0.35">
      <c r="A2" s="1" t="s">
        <v>154</v>
      </c>
      <c r="F2" s="80"/>
    </row>
    <row r="3" spans="1:16" x14ac:dyDescent="0.35">
      <c r="F3" s="80"/>
    </row>
    <row r="4" spans="1:16" s="13" customFormat="1" ht="18" x14ac:dyDescent="0.35">
      <c r="A4" s="12" t="s">
        <v>180</v>
      </c>
      <c r="C4" s="125"/>
      <c r="D4" s="14"/>
      <c r="E4" s="125"/>
      <c r="F4" s="81"/>
      <c r="G4" s="125"/>
      <c r="H4" s="90"/>
      <c r="I4" s="14"/>
      <c r="N4" s="58"/>
    </row>
    <row r="5" spans="1:16" s="13" customFormat="1" ht="18" x14ac:dyDescent="0.35">
      <c r="A5" s="12" t="s">
        <v>63</v>
      </c>
      <c r="C5" s="125"/>
      <c r="D5" s="14"/>
      <c r="E5" s="125"/>
      <c r="F5" s="81"/>
      <c r="G5" s="125"/>
      <c r="H5" s="90"/>
      <c r="I5" s="14"/>
      <c r="N5" s="58"/>
    </row>
    <row r="7" spans="1:16" x14ac:dyDescent="0.35">
      <c r="C7" s="170" t="s">
        <v>156</v>
      </c>
      <c r="D7" s="171"/>
      <c r="E7" s="170" t="s">
        <v>78</v>
      </c>
      <c r="F7" s="172"/>
      <c r="G7" s="170" t="s">
        <v>144</v>
      </c>
      <c r="H7" s="172"/>
      <c r="I7" s="78"/>
    </row>
    <row r="8" spans="1:16" s="7" customFormat="1" ht="52.5" x14ac:dyDescent="0.35">
      <c r="A8" s="75" t="s">
        <v>45</v>
      </c>
      <c r="B8" s="106" t="s">
        <v>155</v>
      </c>
      <c r="C8" s="126" t="s">
        <v>86</v>
      </c>
      <c r="D8" s="107" t="s">
        <v>88</v>
      </c>
      <c r="E8" s="126" t="s">
        <v>86</v>
      </c>
      <c r="F8" s="108" t="s">
        <v>88</v>
      </c>
      <c r="G8" s="138" t="s">
        <v>87</v>
      </c>
      <c r="H8" s="109" t="s">
        <v>88</v>
      </c>
      <c r="I8" s="110" t="s">
        <v>133</v>
      </c>
      <c r="N8" s="59"/>
    </row>
    <row r="9" spans="1:16" x14ac:dyDescent="0.35">
      <c r="A9" s="173" t="s">
        <v>52</v>
      </c>
      <c r="B9" s="112" t="s">
        <v>16</v>
      </c>
      <c r="C9" s="142">
        <v>7</v>
      </c>
      <c r="D9" s="148">
        <v>7</v>
      </c>
      <c r="E9" s="142">
        <v>9.3833340000000014</v>
      </c>
      <c r="F9" s="143">
        <v>17</v>
      </c>
      <c r="G9" s="161">
        <f t="shared" ref="G9:H13" si="0">C9+E9</f>
        <v>16.383334000000001</v>
      </c>
      <c r="H9" s="162">
        <f t="shared" si="0"/>
        <v>24</v>
      </c>
      <c r="I9" s="55">
        <f t="shared" ref="I9:I38" si="1">C9/G9</f>
        <v>0.4272634617593708</v>
      </c>
      <c r="O9" s="57"/>
      <c r="P9" s="57"/>
    </row>
    <row r="10" spans="1:16" x14ac:dyDescent="0.35">
      <c r="A10" s="174"/>
      <c r="B10" s="113" t="s">
        <v>19</v>
      </c>
      <c r="C10" s="142">
        <v>8</v>
      </c>
      <c r="D10" s="148">
        <v>8</v>
      </c>
      <c r="E10" s="142">
        <v>5.4936150000000001</v>
      </c>
      <c r="F10" s="143">
        <v>9</v>
      </c>
      <c r="G10" s="161">
        <f t="shared" si="0"/>
        <v>13.493615</v>
      </c>
      <c r="H10" s="162">
        <f t="shared" si="0"/>
        <v>17</v>
      </c>
      <c r="I10" s="23">
        <f t="shared" si="1"/>
        <v>0.59287299956312667</v>
      </c>
      <c r="O10" s="57"/>
      <c r="P10" s="57"/>
    </row>
    <row r="11" spans="1:16" x14ac:dyDescent="0.35">
      <c r="A11" s="174"/>
      <c r="B11" s="113" t="s">
        <v>169</v>
      </c>
      <c r="C11" s="142">
        <v>5</v>
      </c>
      <c r="D11" s="148">
        <v>5</v>
      </c>
      <c r="E11" s="142">
        <v>8.4666670000000011</v>
      </c>
      <c r="F11" s="143">
        <v>12</v>
      </c>
      <c r="G11" s="161">
        <f t="shared" si="0"/>
        <v>13.466667000000001</v>
      </c>
      <c r="H11" s="162">
        <f t="shared" si="0"/>
        <v>17</v>
      </c>
      <c r="I11" s="23">
        <f t="shared" si="1"/>
        <v>0.37128711952259602</v>
      </c>
      <c r="O11" s="57"/>
      <c r="P11" s="57"/>
    </row>
    <row r="12" spans="1:16" x14ac:dyDescent="0.35">
      <c r="A12" s="174"/>
      <c r="B12" s="113" t="s">
        <v>170</v>
      </c>
      <c r="C12" s="142">
        <v>12.5</v>
      </c>
      <c r="D12" s="148">
        <v>13</v>
      </c>
      <c r="E12" s="142">
        <v>9.1266660000000002</v>
      </c>
      <c r="F12" s="143">
        <v>16</v>
      </c>
      <c r="G12" s="161">
        <f t="shared" si="0"/>
        <v>21.626666</v>
      </c>
      <c r="H12" s="162">
        <f t="shared" si="0"/>
        <v>29</v>
      </c>
      <c r="I12" s="23">
        <f t="shared" si="1"/>
        <v>0.57799015345222415</v>
      </c>
      <c r="O12" s="57"/>
      <c r="P12" s="57"/>
    </row>
    <row r="13" spans="1:16" x14ac:dyDescent="0.35">
      <c r="A13" s="174"/>
      <c r="B13" s="113" t="s">
        <v>20</v>
      </c>
      <c r="C13" s="142">
        <v>6.5</v>
      </c>
      <c r="D13" s="148">
        <v>7</v>
      </c>
      <c r="E13" s="142">
        <v>4.9863660000000003</v>
      </c>
      <c r="F13" s="143">
        <v>17</v>
      </c>
      <c r="G13" s="161">
        <f t="shared" si="0"/>
        <v>11.486366</v>
      </c>
      <c r="H13" s="162">
        <f t="shared" si="0"/>
        <v>24</v>
      </c>
      <c r="I13" s="23">
        <f t="shared" si="1"/>
        <v>0.56588828877645025</v>
      </c>
      <c r="J13" s="56"/>
      <c r="K13" s="56"/>
      <c r="L13" s="56"/>
      <c r="M13" s="56"/>
      <c r="O13" s="57"/>
      <c r="P13" s="57"/>
    </row>
    <row r="14" spans="1:16" s="57" customFormat="1" ht="13.5" customHeight="1" x14ac:dyDescent="0.35">
      <c r="A14" s="175"/>
      <c r="B14" s="114" t="s">
        <v>53</v>
      </c>
      <c r="C14" s="155">
        <f t="shared" ref="C14:F14" si="2">SUM(C9:C13)</f>
        <v>39</v>
      </c>
      <c r="D14" s="156">
        <f>SUM(D9:D13)</f>
        <v>40</v>
      </c>
      <c r="E14" s="146">
        <f t="shared" si="2"/>
        <v>37.456648000000001</v>
      </c>
      <c r="F14" s="147">
        <f t="shared" si="2"/>
        <v>71</v>
      </c>
      <c r="G14" s="163">
        <f>SUM(G9:G13)</f>
        <v>76.456648000000001</v>
      </c>
      <c r="H14" s="164">
        <f>SUM(H9:H13)</f>
        <v>111</v>
      </c>
      <c r="I14" s="48">
        <f t="shared" si="1"/>
        <v>0.51009298759736366</v>
      </c>
      <c r="J14" s="1"/>
      <c r="K14" s="1"/>
      <c r="L14" s="1"/>
      <c r="M14" s="1"/>
    </row>
    <row r="15" spans="1:16" s="57" customFormat="1" ht="13.5" customHeight="1" x14ac:dyDescent="0.35">
      <c r="A15" s="173" t="s">
        <v>54</v>
      </c>
      <c r="B15" s="111" t="s">
        <v>34</v>
      </c>
      <c r="C15" s="142">
        <v>12.5</v>
      </c>
      <c r="D15" s="148">
        <v>12</v>
      </c>
      <c r="E15" s="142">
        <v>4.4000000000000004</v>
      </c>
      <c r="F15" s="143">
        <v>10</v>
      </c>
      <c r="G15" s="161">
        <f t="shared" ref="G15:H21" si="3">C15+E15</f>
        <v>16.899999999999999</v>
      </c>
      <c r="H15" s="162">
        <f t="shared" si="3"/>
        <v>22</v>
      </c>
      <c r="I15" s="22">
        <f t="shared" si="1"/>
        <v>0.7396449704142013</v>
      </c>
      <c r="J15" s="1"/>
      <c r="K15" s="1"/>
      <c r="L15" s="1"/>
      <c r="M15" s="1"/>
    </row>
    <row r="16" spans="1:16" s="57" customFormat="1" ht="13.5" customHeight="1" x14ac:dyDescent="0.35">
      <c r="A16" s="176"/>
      <c r="B16" s="113" t="s">
        <v>171</v>
      </c>
      <c r="C16" s="142">
        <v>0</v>
      </c>
      <c r="D16" s="148">
        <v>0</v>
      </c>
      <c r="E16" s="142">
        <v>1.4</v>
      </c>
      <c r="F16" s="143">
        <v>4</v>
      </c>
      <c r="G16" s="161">
        <f t="shared" si="3"/>
        <v>1.4</v>
      </c>
      <c r="H16" s="162">
        <f t="shared" si="3"/>
        <v>4</v>
      </c>
      <c r="I16" s="23">
        <f t="shared" si="1"/>
        <v>0</v>
      </c>
      <c r="J16" s="1"/>
      <c r="K16" s="1"/>
      <c r="L16" s="1"/>
      <c r="M16" s="1"/>
    </row>
    <row r="17" spans="1:13" s="57" customFormat="1" x14ac:dyDescent="0.35">
      <c r="A17" s="176"/>
      <c r="B17" s="113" t="s">
        <v>5</v>
      </c>
      <c r="C17" s="142">
        <v>12</v>
      </c>
      <c r="D17" s="148">
        <v>12</v>
      </c>
      <c r="E17" s="142">
        <v>9.7333339999999993</v>
      </c>
      <c r="F17" s="143">
        <v>21</v>
      </c>
      <c r="G17" s="161">
        <f t="shared" si="3"/>
        <v>21.733333999999999</v>
      </c>
      <c r="H17" s="162">
        <f t="shared" si="3"/>
        <v>33</v>
      </c>
      <c r="I17" s="23">
        <f t="shared" si="1"/>
        <v>0.55214722232677238</v>
      </c>
      <c r="J17" s="1"/>
      <c r="K17" s="1"/>
      <c r="L17" s="1"/>
      <c r="M17" s="1"/>
    </row>
    <row r="18" spans="1:13" s="57" customFormat="1" x14ac:dyDescent="0.35">
      <c r="A18" s="176"/>
      <c r="B18" s="113" t="s">
        <v>37</v>
      </c>
      <c r="C18" s="142">
        <v>12</v>
      </c>
      <c r="D18" s="148">
        <v>11</v>
      </c>
      <c r="E18" s="142">
        <v>6.6666669999999995</v>
      </c>
      <c r="F18" s="143">
        <v>18</v>
      </c>
      <c r="G18" s="161">
        <f t="shared" si="3"/>
        <v>18.666667</v>
      </c>
      <c r="H18" s="162">
        <f t="shared" si="3"/>
        <v>29</v>
      </c>
      <c r="I18" s="23">
        <f t="shared" si="1"/>
        <v>0.64285713137755118</v>
      </c>
      <c r="J18" s="1"/>
      <c r="K18" s="1"/>
      <c r="L18" s="1"/>
      <c r="M18" s="1"/>
    </row>
    <row r="19" spans="1:13" s="57" customFormat="1" x14ac:dyDescent="0.35">
      <c r="A19" s="176"/>
      <c r="B19" s="113" t="s">
        <v>31</v>
      </c>
      <c r="C19" s="142">
        <v>15</v>
      </c>
      <c r="D19" s="148">
        <v>15</v>
      </c>
      <c r="E19" s="142">
        <v>8.7166670000000011</v>
      </c>
      <c r="F19" s="143">
        <v>16</v>
      </c>
      <c r="G19" s="161">
        <f t="shared" si="3"/>
        <v>23.716667000000001</v>
      </c>
      <c r="H19" s="162">
        <f t="shared" si="3"/>
        <v>31</v>
      </c>
      <c r="I19" s="23">
        <f t="shared" si="1"/>
        <v>0.63246661092808698</v>
      </c>
      <c r="J19" s="1"/>
      <c r="K19" s="1"/>
      <c r="L19" s="1"/>
      <c r="M19" s="1"/>
    </row>
    <row r="20" spans="1:13" s="57" customFormat="1" x14ac:dyDescent="0.35">
      <c r="A20" s="176"/>
      <c r="B20" s="113" t="s">
        <v>36</v>
      </c>
      <c r="C20" s="142">
        <v>15</v>
      </c>
      <c r="D20" s="148">
        <v>14</v>
      </c>
      <c r="E20" s="142">
        <v>11.133333</v>
      </c>
      <c r="F20" s="143">
        <v>17</v>
      </c>
      <c r="G20" s="161">
        <f t="shared" si="3"/>
        <v>26.133333</v>
      </c>
      <c r="H20" s="162">
        <f t="shared" si="3"/>
        <v>31</v>
      </c>
      <c r="I20" s="23">
        <f t="shared" si="1"/>
        <v>0.57397959915790309</v>
      </c>
      <c r="J20" s="1"/>
      <c r="K20" s="1"/>
      <c r="L20" s="1"/>
      <c r="M20" s="1"/>
    </row>
    <row r="21" spans="1:13" s="57" customFormat="1" x14ac:dyDescent="0.35">
      <c r="A21" s="176"/>
      <c r="B21" s="113" t="s">
        <v>22</v>
      </c>
      <c r="C21" s="142">
        <v>10</v>
      </c>
      <c r="D21" s="148">
        <v>10</v>
      </c>
      <c r="E21" s="142">
        <v>6.8000000000000007</v>
      </c>
      <c r="F21" s="143">
        <v>17</v>
      </c>
      <c r="G21" s="161">
        <f t="shared" si="3"/>
        <v>16.8</v>
      </c>
      <c r="H21" s="162">
        <f t="shared" si="3"/>
        <v>27</v>
      </c>
      <c r="I21" s="23">
        <f t="shared" si="1"/>
        <v>0.59523809523809523</v>
      </c>
      <c r="J21" s="56"/>
      <c r="K21" s="56"/>
      <c r="L21" s="56"/>
      <c r="M21" s="56"/>
    </row>
    <row r="22" spans="1:13" s="57" customFormat="1" x14ac:dyDescent="0.35">
      <c r="A22" s="177"/>
      <c r="B22" s="114" t="s">
        <v>55</v>
      </c>
      <c r="C22" s="155">
        <f t="shared" ref="C22:F22" si="4">SUM(C15:C21)</f>
        <v>76.5</v>
      </c>
      <c r="D22" s="156">
        <f t="shared" si="4"/>
        <v>74</v>
      </c>
      <c r="E22" s="146">
        <f t="shared" si="4"/>
        <v>48.850001000000006</v>
      </c>
      <c r="F22" s="147">
        <f t="shared" si="4"/>
        <v>103</v>
      </c>
      <c r="G22" s="163">
        <f>SUM(G15:G21)</f>
        <v>125.35000100000001</v>
      </c>
      <c r="H22" s="164">
        <f>SUM(H15:H21)</f>
        <v>177</v>
      </c>
      <c r="I22" s="48">
        <f t="shared" si="1"/>
        <v>0.61029117981419079</v>
      </c>
      <c r="J22" s="1"/>
      <c r="K22" s="1"/>
      <c r="L22" s="1"/>
      <c r="M22" s="1"/>
    </row>
    <row r="23" spans="1:13" s="57" customFormat="1" x14ac:dyDescent="0.35">
      <c r="A23" s="173" t="s">
        <v>50</v>
      </c>
      <c r="B23" s="112" t="s">
        <v>172</v>
      </c>
      <c r="C23" s="142">
        <v>0</v>
      </c>
      <c r="D23" s="148">
        <v>0</v>
      </c>
      <c r="E23" s="142">
        <v>0.1</v>
      </c>
      <c r="F23" s="143">
        <v>1</v>
      </c>
      <c r="G23" s="161">
        <f t="shared" ref="G23:H28" si="5">C23+E23</f>
        <v>0.1</v>
      </c>
      <c r="H23" s="162">
        <f t="shared" si="5"/>
        <v>1</v>
      </c>
      <c r="I23" s="55">
        <f t="shared" si="1"/>
        <v>0</v>
      </c>
      <c r="J23" s="1"/>
      <c r="K23" s="1"/>
      <c r="L23" s="1"/>
      <c r="M23" s="1"/>
    </row>
    <row r="24" spans="1:13" s="57" customFormat="1" x14ac:dyDescent="0.35">
      <c r="A24" s="174"/>
      <c r="B24" s="112" t="s">
        <v>146</v>
      </c>
      <c r="C24" s="142">
        <v>7</v>
      </c>
      <c r="D24" s="148">
        <v>7</v>
      </c>
      <c r="E24" s="142">
        <v>5.6400000000000006</v>
      </c>
      <c r="F24" s="143">
        <v>11</v>
      </c>
      <c r="G24" s="161">
        <f t="shared" si="5"/>
        <v>12.64</v>
      </c>
      <c r="H24" s="162">
        <f t="shared" si="5"/>
        <v>18</v>
      </c>
      <c r="I24" s="55">
        <f t="shared" si="1"/>
        <v>0.55379746835443033</v>
      </c>
      <c r="J24" s="1"/>
      <c r="K24" s="1"/>
      <c r="L24" s="1"/>
      <c r="M24" s="1"/>
    </row>
    <row r="25" spans="1:13" s="57" customFormat="1" x14ac:dyDescent="0.35">
      <c r="A25" s="174"/>
      <c r="B25" s="112" t="s">
        <v>157</v>
      </c>
      <c r="C25" s="142">
        <v>13</v>
      </c>
      <c r="D25" s="148">
        <v>15</v>
      </c>
      <c r="E25" s="142">
        <v>9.2666660000000007</v>
      </c>
      <c r="F25" s="143">
        <v>32</v>
      </c>
      <c r="G25" s="161">
        <f t="shared" si="5"/>
        <v>22.266666000000001</v>
      </c>
      <c r="H25" s="162">
        <f t="shared" si="5"/>
        <v>47</v>
      </c>
      <c r="I25" s="55">
        <f t="shared" si="1"/>
        <v>0.58383235280935186</v>
      </c>
      <c r="J25" s="1"/>
      <c r="K25" s="1"/>
      <c r="L25" s="1"/>
      <c r="M25" s="1"/>
    </row>
    <row r="26" spans="1:13" s="57" customFormat="1" x14ac:dyDescent="0.35">
      <c r="A26" s="174"/>
      <c r="B26" s="113" t="s">
        <v>147</v>
      </c>
      <c r="C26" s="142">
        <v>5</v>
      </c>
      <c r="D26" s="148">
        <v>5</v>
      </c>
      <c r="E26" s="142">
        <v>2.2666680000000001</v>
      </c>
      <c r="F26" s="143">
        <v>9</v>
      </c>
      <c r="G26" s="161">
        <f t="shared" si="5"/>
        <v>7.2666680000000001</v>
      </c>
      <c r="H26" s="162">
        <f t="shared" si="5"/>
        <v>14</v>
      </c>
      <c r="I26" s="23">
        <f t="shared" si="1"/>
        <v>0.68807326824343695</v>
      </c>
      <c r="J26" s="1"/>
      <c r="K26" s="1"/>
      <c r="L26" s="1"/>
      <c r="M26" s="1"/>
    </row>
    <row r="27" spans="1:13" s="57" customFormat="1" x14ac:dyDescent="0.35">
      <c r="A27" s="174"/>
      <c r="B27" s="113" t="s">
        <v>42</v>
      </c>
      <c r="C27" s="142">
        <v>7.5</v>
      </c>
      <c r="D27" s="148">
        <v>8</v>
      </c>
      <c r="E27" s="142">
        <v>2</v>
      </c>
      <c r="F27" s="143">
        <v>6</v>
      </c>
      <c r="G27" s="161">
        <f t="shared" si="5"/>
        <v>9.5</v>
      </c>
      <c r="H27" s="162">
        <f t="shared" si="5"/>
        <v>14</v>
      </c>
      <c r="I27" s="23">
        <f t="shared" si="1"/>
        <v>0.78947368421052633</v>
      </c>
      <c r="J27" s="1"/>
      <c r="K27" s="1"/>
      <c r="L27" s="1"/>
      <c r="M27" s="1"/>
    </row>
    <row r="28" spans="1:13" s="57" customFormat="1" x14ac:dyDescent="0.35">
      <c r="A28" s="174"/>
      <c r="B28" s="112" t="s">
        <v>47</v>
      </c>
      <c r="C28" s="142">
        <v>3</v>
      </c>
      <c r="D28" s="148">
        <v>3</v>
      </c>
      <c r="E28" s="142">
        <v>5.4</v>
      </c>
      <c r="F28" s="143">
        <v>8</v>
      </c>
      <c r="G28" s="161">
        <f t="shared" si="5"/>
        <v>8.4</v>
      </c>
      <c r="H28" s="162">
        <f t="shared" si="5"/>
        <v>11</v>
      </c>
      <c r="I28" s="55">
        <f t="shared" si="1"/>
        <v>0.35714285714285715</v>
      </c>
      <c r="J28" s="56"/>
      <c r="K28" s="56"/>
      <c r="L28" s="56"/>
      <c r="M28" s="56"/>
    </row>
    <row r="29" spans="1:13" s="57" customFormat="1" x14ac:dyDescent="0.35">
      <c r="A29" s="175"/>
      <c r="B29" s="114" t="s">
        <v>72</v>
      </c>
      <c r="C29" s="155">
        <f t="shared" ref="C29:H29" si="6">SUM(C23:C28)</f>
        <v>35.5</v>
      </c>
      <c r="D29" s="156">
        <f t="shared" si="6"/>
        <v>38</v>
      </c>
      <c r="E29" s="146">
        <f t="shared" si="6"/>
        <v>24.673334000000004</v>
      </c>
      <c r="F29" s="147">
        <f t="shared" si="6"/>
        <v>67</v>
      </c>
      <c r="G29" s="163">
        <f t="shared" si="6"/>
        <v>60.173334000000004</v>
      </c>
      <c r="H29" s="164">
        <f t="shared" si="6"/>
        <v>105</v>
      </c>
      <c r="I29" s="48">
        <f t="shared" si="1"/>
        <v>0.58996232450739716</v>
      </c>
      <c r="J29" s="1"/>
      <c r="K29" s="1"/>
      <c r="L29" s="1"/>
      <c r="M29" s="1"/>
    </row>
    <row r="30" spans="1:13" s="57" customFormat="1" x14ac:dyDescent="0.35">
      <c r="A30" s="173" t="s">
        <v>56</v>
      </c>
      <c r="B30" s="113" t="s">
        <v>3</v>
      </c>
      <c r="C30" s="142">
        <v>0</v>
      </c>
      <c r="D30" s="148">
        <v>0</v>
      </c>
      <c r="E30" s="142">
        <v>2.6666650000000001</v>
      </c>
      <c r="F30" s="143">
        <v>8</v>
      </c>
      <c r="G30" s="161">
        <f t="shared" ref="G30:H37" si="7">C30+E30</f>
        <v>2.6666650000000001</v>
      </c>
      <c r="H30" s="162">
        <f t="shared" si="7"/>
        <v>8</v>
      </c>
      <c r="I30" s="23">
        <f t="shared" si="1"/>
        <v>0</v>
      </c>
      <c r="J30" s="1"/>
      <c r="K30" s="1"/>
      <c r="L30" s="1"/>
      <c r="M30" s="1"/>
    </row>
    <row r="31" spans="1:13" s="57" customFormat="1" x14ac:dyDescent="0.35">
      <c r="A31" s="176"/>
      <c r="B31" s="113" t="s">
        <v>24</v>
      </c>
      <c r="C31" s="142">
        <v>7.5</v>
      </c>
      <c r="D31" s="148">
        <v>8</v>
      </c>
      <c r="E31" s="142">
        <v>9.0333330000000007</v>
      </c>
      <c r="F31" s="143">
        <v>22</v>
      </c>
      <c r="G31" s="161">
        <f t="shared" si="7"/>
        <v>16.533332999999999</v>
      </c>
      <c r="H31" s="162">
        <f t="shared" si="7"/>
        <v>30</v>
      </c>
      <c r="I31" s="23">
        <f t="shared" si="1"/>
        <v>0.45362904140381133</v>
      </c>
      <c r="J31" s="1"/>
      <c r="K31" s="1"/>
      <c r="L31" s="1"/>
      <c r="M31" s="1"/>
    </row>
    <row r="32" spans="1:13" s="57" customFormat="1" x14ac:dyDescent="0.35">
      <c r="A32" s="176"/>
      <c r="B32" s="113" t="s">
        <v>38</v>
      </c>
      <c r="C32" s="142">
        <v>8</v>
      </c>
      <c r="D32" s="148">
        <v>8</v>
      </c>
      <c r="E32" s="142">
        <v>4.3333329999999997</v>
      </c>
      <c r="F32" s="143">
        <v>8</v>
      </c>
      <c r="G32" s="161">
        <f t="shared" si="7"/>
        <v>12.333333</v>
      </c>
      <c r="H32" s="162">
        <f t="shared" si="7"/>
        <v>16</v>
      </c>
      <c r="I32" s="23">
        <f t="shared" si="1"/>
        <v>0.64864866617969374</v>
      </c>
      <c r="J32" s="1"/>
      <c r="K32" s="1"/>
      <c r="L32" s="1"/>
      <c r="M32" s="1"/>
    </row>
    <row r="33" spans="1:13" s="57" customFormat="1" x14ac:dyDescent="0.35">
      <c r="A33" s="176"/>
      <c r="B33" s="113" t="s">
        <v>25</v>
      </c>
      <c r="C33" s="142">
        <v>23</v>
      </c>
      <c r="D33" s="148">
        <v>23</v>
      </c>
      <c r="E33" s="142">
        <v>15.866663000000001</v>
      </c>
      <c r="F33" s="143">
        <v>48</v>
      </c>
      <c r="G33" s="161">
        <f t="shared" si="7"/>
        <v>38.866663000000003</v>
      </c>
      <c r="H33" s="162">
        <f t="shared" si="7"/>
        <v>71</v>
      </c>
      <c r="I33" s="23">
        <f t="shared" si="1"/>
        <v>0.59176677966925018</v>
      </c>
      <c r="J33" s="1"/>
      <c r="K33" s="1"/>
      <c r="L33" s="1"/>
      <c r="M33" s="1"/>
    </row>
    <row r="34" spans="1:13" s="57" customFormat="1" x14ac:dyDescent="0.35">
      <c r="A34" s="176"/>
      <c r="B34" s="113" t="s">
        <v>26</v>
      </c>
      <c r="C34" s="142">
        <v>18</v>
      </c>
      <c r="D34" s="148">
        <v>19</v>
      </c>
      <c r="E34" s="142">
        <v>13.266666000000001</v>
      </c>
      <c r="F34" s="143">
        <v>28</v>
      </c>
      <c r="G34" s="161">
        <f t="shared" si="7"/>
        <v>31.266666000000001</v>
      </c>
      <c r="H34" s="162">
        <f t="shared" si="7"/>
        <v>47</v>
      </c>
      <c r="I34" s="23">
        <f t="shared" si="1"/>
        <v>0.57569297602756875</v>
      </c>
      <c r="J34" s="1"/>
      <c r="K34" s="1"/>
      <c r="L34" s="1"/>
      <c r="M34" s="1"/>
    </row>
    <row r="35" spans="1:13" s="57" customFormat="1" x14ac:dyDescent="0.35">
      <c r="A35" s="176"/>
      <c r="B35" s="115" t="s">
        <v>173</v>
      </c>
      <c r="C35" s="142">
        <v>8</v>
      </c>
      <c r="D35" s="148">
        <v>8</v>
      </c>
      <c r="E35" s="142">
        <v>1.8666670000000001</v>
      </c>
      <c r="F35" s="143">
        <v>5</v>
      </c>
      <c r="G35" s="161">
        <f t="shared" si="7"/>
        <v>9.8666669999999996</v>
      </c>
      <c r="H35" s="162">
        <f t="shared" si="7"/>
        <v>13</v>
      </c>
      <c r="I35" s="23">
        <f t="shared" si="1"/>
        <v>0.81081078341855461</v>
      </c>
      <c r="J35" s="1"/>
      <c r="K35" s="1"/>
      <c r="L35" s="1"/>
      <c r="M35" s="1"/>
    </row>
    <row r="36" spans="1:13" s="57" customFormat="1" x14ac:dyDescent="0.35">
      <c r="A36" s="176"/>
      <c r="B36" s="113" t="s">
        <v>41</v>
      </c>
      <c r="C36" s="142">
        <v>7.5</v>
      </c>
      <c r="D36" s="148">
        <v>8</v>
      </c>
      <c r="E36" s="142">
        <v>10.866667</v>
      </c>
      <c r="F36" s="143">
        <v>26</v>
      </c>
      <c r="G36" s="161">
        <f t="shared" si="7"/>
        <v>18.366667</v>
      </c>
      <c r="H36" s="162">
        <f t="shared" si="7"/>
        <v>34</v>
      </c>
      <c r="I36" s="23">
        <f t="shared" si="1"/>
        <v>0.40834844993922959</v>
      </c>
      <c r="J36" s="1"/>
      <c r="K36" s="1"/>
      <c r="L36" s="1"/>
      <c r="M36" s="1"/>
    </row>
    <row r="37" spans="1:13" s="57" customFormat="1" x14ac:dyDescent="0.35">
      <c r="A37" s="176"/>
      <c r="B37" s="113" t="s">
        <v>32</v>
      </c>
      <c r="C37" s="142">
        <v>21</v>
      </c>
      <c r="D37" s="148">
        <v>20</v>
      </c>
      <c r="E37" s="142">
        <v>11.993510000000001</v>
      </c>
      <c r="F37" s="143">
        <v>26</v>
      </c>
      <c r="G37" s="161">
        <f t="shared" si="7"/>
        <v>32.993510000000001</v>
      </c>
      <c r="H37" s="162">
        <f t="shared" si="7"/>
        <v>46</v>
      </c>
      <c r="I37" s="23">
        <f t="shared" si="1"/>
        <v>0.6364888124967607</v>
      </c>
      <c r="J37" s="56"/>
      <c r="K37" s="56"/>
      <c r="L37" s="56"/>
      <c r="M37" s="56"/>
    </row>
    <row r="38" spans="1:13" s="57" customFormat="1" x14ac:dyDescent="0.35">
      <c r="A38" s="177"/>
      <c r="B38" s="114" t="s">
        <v>57</v>
      </c>
      <c r="C38" s="155">
        <f t="shared" ref="C38:H38" si="8">SUM(C30:C37)</f>
        <v>93</v>
      </c>
      <c r="D38" s="156">
        <f t="shared" si="8"/>
        <v>94</v>
      </c>
      <c r="E38" s="146">
        <f t="shared" si="8"/>
        <v>69.893504000000007</v>
      </c>
      <c r="F38" s="147">
        <f t="shared" si="8"/>
        <v>171</v>
      </c>
      <c r="G38" s="163">
        <f>SUM(G30:G37)</f>
        <v>162.89350400000001</v>
      </c>
      <c r="H38" s="164">
        <f t="shared" si="8"/>
        <v>265</v>
      </c>
      <c r="I38" s="48">
        <f t="shared" si="1"/>
        <v>0.57092516101808455</v>
      </c>
      <c r="J38" s="1"/>
      <c r="K38" s="1"/>
      <c r="L38" s="1"/>
      <c r="M38" s="1"/>
    </row>
    <row r="39" spans="1:13" s="57" customFormat="1" x14ac:dyDescent="0.35">
      <c r="A39" s="173" t="s">
        <v>58</v>
      </c>
      <c r="B39" s="111" t="s">
        <v>174</v>
      </c>
      <c r="C39" s="142">
        <v>0</v>
      </c>
      <c r="D39" s="148">
        <v>0</v>
      </c>
      <c r="E39" s="142">
        <v>0.2</v>
      </c>
      <c r="F39" s="143">
        <v>1</v>
      </c>
      <c r="G39" s="161">
        <f t="shared" ref="G39:H44" si="9">C39+E39</f>
        <v>0.2</v>
      </c>
      <c r="H39" s="162">
        <f t="shared" si="9"/>
        <v>1</v>
      </c>
      <c r="I39" s="22">
        <v>0</v>
      </c>
      <c r="J39" s="1"/>
      <c r="K39" s="1"/>
      <c r="L39" s="1"/>
      <c r="M39" s="1"/>
    </row>
    <row r="40" spans="1:13" s="57" customFormat="1" x14ac:dyDescent="0.35">
      <c r="A40" s="176"/>
      <c r="B40" s="113" t="s">
        <v>14</v>
      </c>
      <c r="C40" s="142">
        <v>13.2</v>
      </c>
      <c r="D40" s="148">
        <v>13</v>
      </c>
      <c r="E40" s="142">
        <v>14.627428999999998</v>
      </c>
      <c r="F40" s="143">
        <v>32</v>
      </c>
      <c r="G40" s="161">
        <f t="shared" si="9"/>
        <v>27.827428999999995</v>
      </c>
      <c r="H40" s="162">
        <f t="shared" si="9"/>
        <v>45</v>
      </c>
      <c r="I40" s="23">
        <f t="shared" ref="I40:I51" si="10">C40/G40</f>
        <v>0.47435212214538403</v>
      </c>
      <c r="J40" s="1"/>
      <c r="K40" s="1"/>
      <c r="L40" s="1"/>
      <c r="M40" s="1"/>
    </row>
    <row r="41" spans="1:13" s="57" customFormat="1" x14ac:dyDescent="0.35">
      <c r="A41" s="176"/>
      <c r="B41" s="113" t="s">
        <v>27</v>
      </c>
      <c r="C41" s="142">
        <v>13</v>
      </c>
      <c r="D41" s="148">
        <v>13</v>
      </c>
      <c r="E41" s="142">
        <v>9.7468819999999994</v>
      </c>
      <c r="F41" s="143">
        <v>23</v>
      </c>
      <c r="G41" s="161">
        <f t="shared" si="9"/>
        <v>22.746881999999999</v>
      </c>
      <c r="H41" s="162">
        <f t="shared" si="9"/>
        <v>36</v>
      </c>
      <c r="I41" s="23">
        <f t="shared" si="10"/>
        <v>0.57150689927525011</v>
      </c>
      <c r="J41" s="1"/>
      <c r="K41" s="1"/>
      <c r="L41" s="1"/>
      <c r="M41" s="1"/>
    </row>
    <row r="42" spans="1:13" s="57" customFormat="1" x14ac:dyDescent="0.35">
      <c r="A42" s="176"/>
      <c r="B42" s="113" t="s">
        <v>6</v>
      </c>
      <c r="C42" s="142">
        <v>1</v>
      </c>
      <c r="D42" s="148">
        <v>1</v>
      </c>
      <c r="E42" s="142">
        <v>2.1333329999999999</v>
      </c>
      <c r="F42" s="143">
        <v>9</v>
      </c>
      <c r="G42" s="161">
        <f t="shared" si="9"/>
        <v>3.1333329999999999</v>
      </c>
      <c r="H42" s="162">
        <f t="shared" si="9"/>
        <v>10</v>
      </c>
      <c r="I42" s="23">
        <f t="shared" si="10"/>
        <v>0.31914897012223087</v>
      </c>
      <c r="J42" s="1"/>
      <c r="K42" s="1"/>
      <c r="L42" s="1"/>
      <c r="M42" s="1"/>
    </row>
    <row r="43" spans="1:13" s="57" customFormat="1" x14ac:dyDescent="0.35">
      <c r="A43" s="176"/>
      <c r="B43" s="113" t="s">
        <v>11</v>
      </c>
      <c r="C43" s="142">
        <v>9</v>
      </c>
      <c r="D43" s="148">
        <v>9</v>
      </c>
      <c r="E43" s="142">
        <v>10.000000000000002</v>
      </c>
      <c r="F43" s="143">
        <v>19</v>
      </c>
      <c r="G43" s="161">
        <f t="shared" si="9"/>
        <v>19</v>
      </c>
      <c r="H43" s="162">
        <f t="shared" si="9"/>
        <v>28</v>
      </c>
      <c r="I43" s="23">
        <f t="shared" si="10"/>
        <v>0.47368421052631576</v>
      </c>
      <c r="J43" s="1"/>
      <c r="K43" s="1"/>
      <c r="L43" s="1"/>
      <c r="M43" s="1"/>
    </row>
    <row r="44" spans="1:13" s="57" customFormat="1" x14ac:dyDescent="0.35">
      <c r="A44" s="176"/>
      <c r="B44" s="113" t="s">
        <v>13</v>
      </c>
      <c r="C44" s="142">
        <v>7</v>
      </c>
      <c r="D44" s="148">
        <v>7</v>
      </c>
      <c r="E44" s="142">
        <v>7.4541380000000004</v>
      </c>
      <c r="F44" s="143">
        <v>21</v>
      </c>
      <c r="G44" s="161">
        <f t="shared" si="9"/>
        <v>14.454138</v>
      </c>
      <c r="H44" s="162">
        <f t="shared" si="9"/>
        <v>28</v>
      </c>
      <c r="I44" s="23">
        <f t="shared" si="10"/>
        <v>0.48429038106596184</v>
      </c>
      <c r="J44" s="56"/>
      <c r="K44" s="56"/>
      <c r="L44" s="56"/>
      <c r="M44" s="56"/>
    </row>
    <row r="45" spans="1:13" s="57" customFormat="1" x14ac:dyDescent="0.35">
      <c r="A45" s="177"/>
      <c r="B45" s="114" t="s">
        <v>59</v>
      </c>
      <c r="C45" s="155">
        <f t="shared" ref="C45:H45" si="11">SUM(C39:C44)</f>
        <v>43.2</v>
      </c>
      <c r="D45" s="156">
        <f t="shared" si="11"/>
        <v>43</v>
      </c>
      <c r="E45" s="146">
        <f t="shared" si="11"/>
        <v>44.161781999999995</v>
      </c>
      <c r="F45" s="147">
        <f t="shared" si="11"/>
        <v>105</v>
      </c>
      <c r="G45" s="163">
        <f t="shared" si="11"/>
        <v>87.361782000000005</v>
      </c>
      <c r="H45" s="164">
        <f t="shared" si="11"/>
        <v>148</v>
      </c>
      <c r="I45" s="48">
        <f t="shared" si="10"/>
        <v>0.49449540761428151</v>
      </c>
      <c r="J45" s="1"/>
      <c r="K45" s="1"/>
      <c r="L45" s="1"/>
      <c r="M45" s="1"/>
    </row>
    <row r="46" spans="1:13" s="57" customFormat="1" x14ac:dyDescent="0.35">
      <c r="A46" s="173" t="s">
        <v>62</v>
      </c>
      <c r="B46" s="111" t="s">
        <v>29</v>
      </c>
      <c r="C46" s="142">
        <v>14</v>
      </c>
      <c r="D46" s="148">
        <v>14</v>
      </c>
      <c r="E46" s="142">
        <v>6.0000010000000001</v>
      </c>
      <c r="F46" s="143">
        <v>10</v>
      </c>
      <c r="G46" s="161">
        <f>C46+E46</f>
        <v>20.000001000000001</v>
      </c>
      <c r="H46" s="162">
        <f>D46+F46</f>
        <v>24</v>
      </c>
      <c r="I46" s="22">
        <f t="shared" si="10"/>
        <v>0.69999996500000172</v>
      </c>
      <c r="J46" s="1"/>
      <c r="K46" s="1"/>
      <c r="L46" s="1"/>
      <c r="M46" s="1"/>
    </row>
    <row r="47" spans="1:13" s="57" customFormat="1" x14ac:dyDescent="0.35">
      <c r="A47" s="177"/>
      <c r="B47" s="114" t="s">
        <v>73</v>
      </c>
      <c r="C47" s="146">
        <f t="shared" ref="C47:H47" si="12">SUM(C46)</f>
        <v>14</v>
      </c>
      <c r="D47" s="147">
        <f t="shared" si="12"/>
        <v>14</v>
      </c>
      <c r="E47" s="146">
        <f t="shared" si="12"/>
        <v>6.0000010000000001</v>
      </c>
      <c r="F47" s="147">
        <f t="shared" si="12"/>
        <v>10</v>
      </c>
      <c r="G47" s="146">
        <f t="shared" si="12"/>
        <v>20.000001000000001</v>
      </c>
      <c r="H47" s="147">
        <f t="shared" si="12"/>
        <v>24</v>
      </c>
      <c r="I47" s="48">
        <f t="shared" si="10"/>
        <v>0.69999996500000172</v>
      </c>
      <c r="J47" s="1"/>
      <c r="K47" s="1"/>
      <c r="L47" s="1"/>
      <c r="M47" s="1"/>
    </row>
    <row r="48" spans="1:13" s="57" customFormat="1" x14ac:dyDescent="0.35">
      <c r="A48" s="173" t="s">
        <v>75</v>
      </c>
      <c r="B48" s="112" t="s">
        <v>39</v>
      </c>
      <c r="C48" s="142">
        <v>9.5</v>
      </c>
      <c r="D48" s="148">
        <v>10</v>
      </c>
      <c r="E48" s="142">
        <v>3.6</v>
      </c>
      <c r="F48" s="143">
        <v>9</v>
      </c>
      <c r="G48" s="161">
        <f t="shared" ref="G48:H51" si="13">C48+E48</f>
        <v>13.1</v>
      </c>
      <c r="H48" s="162">
        <f t="shared" si="13"/>
        <v>19</v>
      </c>
      <c r="I48" s="55">
        <f t="shared" si="10"/>
        <v>0.72519083969465647</v>
      </c>
      <c r="J48" s="1"/>
      <c r="K48" s="1"/>
      <c r="L48" s="1"/>
      <c r="M48" s="1"/>
    </row>
    <row r="49" spans="1:14" s="57" customFormat="1" x14ac:dyDescent="0.35">
      <c r="A49" s="174"/>
      <c r="B49" s="113" t="s">
        <v>21</v>
      </c>
      <c r="C49" s="142">
        <v>13</v>
      </c>
      <c r="D49" s="148">
        <v>13</v>
      </c>
      <c r="E49" s="142">
        <v>15.266666000000001</v>
      </c>
      <c r="F49" s="143">
        <v>21</v>
      </c>
      <c r="G49" s="161">
        <f t="shared" si="13"/>
        <v>28.266666000000001</v>
      </c>
      <c r="H49" s="162">
        <f t="shared" si="13"/>
        <v>34</v>
      </c>
      <c r="I49" s="23">
        <f t="shared" si="10"/>
        <v>0.45990567122419035</v>
      </c>
      <c r="J49" s="1"/>
      <c r="K49" s="1"/>
      <c r="L49" s="1"/>
      <c r="M49" s="1"/>
    </row>
    <row r="50" spans="1:14" s="57" customFormat="1" x14ac:dyDescent="0.35">
      <c r="A50" s="174"/>
      <c r="B50" s="113" t="s">
        <v>0</v>
      </c>
      <c r="C50" s="142">
        <v>6</v>
      </c>
      <c r="D50" s="148">
        <v>6</v>
      </c>
      <c r="E50" s="142">
        <v>4.2201750000000002</v>
      </c>
      <c r="F50" s="143">
        <v>6</v>
      </c>
      <c r="G50" s="161">
        <f t="shared" si="13"/>
        <v>10.220175000000001</v>
      </c>
      <c r="H50" s="162">
        <f t="shared" si="13"/>
        <v>12</v>
      </c>
      <c r="I50" s="23">
        <f t="shared" si="10"/>
        <v>0.58707409608935257</v>
      </c>
      <c r="J50" s="1"/>
      <c r="K50" s="1"/>
      <c r="L50" s="1"/>
      <c r="M50" s="1"/>
    </row>
    <row r="51" spans="1:14" s="57" customFormat="1" x14ac:dyDescent="0.35">
      <c r="A51" s="174"/>
      <c r="B51" s="113" t="s">
        <v>175</v>
      </c>
      <c r="C51" s="142">
        <v>22.5</v>
      </c>
      <c r="D51" s="148">
        <v>23</v>
      </c>
      <c r="E51" s="142">
        <v>22.466666000000004</v>
      </c>
      <c r="F51" s="143">
        <v>37</v>
      </c>
      <c r="G51" s="161">
        <f t="shared" si="13"/>
        <v>44.966666000000004</v>
      </c>
      <c r="H51" s="162">
        <f t="shared" si="13"/>
        <v>60</v>
      </c>
      <c r="I51" s="23">
        <f t="shared" si="10"/>
        <v>0.50037065234055822</v>
      </c>
      <c r="J51" s="1"/>
      <c r="K51" s="1"/>
      <c r="L51" s="1"/>
      <c r="M51" s="1"/>
    </row>
    <row r="52" spans="1:14" s="57" customFormat="1" x14ac:dyDescent="0.35">
      <c r="A52" s="174"/>
      <c r="B52" s="113" t="s">
        <v>23</v>
      </c>
      <c r="C52" s="142">
        <v>7</v>
      </c>
      <c r="D52" s="148">
        <v>6</v>
      </c>
      <c r="E52" s="142">
        <v>4.0000000000000009</v>
      </c>
      <c r="F52" s="143">
        <v>10</v>
      </c>
      <c r="G52" s="161">
        <f t="shared" ref="G52:G53" si="14">C52+E52</f>
        <v>11</v>
      </c>
      <c r="H52" s="162">
        <f t="shared" ref="H52:H53" si="15">D52+F52</f>
        <v>16</v>
      </c>
      <c r="I52" s="23">
        <f t="shared" ref="I52:I53" si="16">C52/G52</f>
        <v>0.63636363636363635</v>
      </c>
      <c r="J52" s="1"/>
      <c r="K52" s="1"/>
      <c r="L52" s="1"/>
      <c r="M52" s="1"/>
    </row>
    <row r="53" spans="1:14" s="57" customFormat="1" x14ac:dyDescent="0.35">
      <c r="A53" s="174"/>
      <c r="B53" s="113" t="s">
        <v>4</v>
      </c>
      <c r="C53" s="142">
        <v>12.5</v>
      </c>
      <c r="D53" s="148">
        <v>12</v>
      </c>
      <c r="E53" s="142">
        <v>8.3999999999999986</v>
      </c>
      <c r="F53" s="143">
        <v>11</v>
      </c>
      <c r="G53" s="161">
        <f t="shared" si="14"/>
        <v>20.9</v>
      </c>
      <c r="H53" s="162">
        <f t="shared" si="15"/>
        <v>23</v>
      </c>
      <c r="I53" s="23">
        <f t="shared" si="16"/>
        <v>0.59808612440191389</v>
      </c>
      <c r="J53" s="1"/>
      <c r="K53" s="1"/>
      <c r="L53" s="1"/>
      <c r="M53" s="1"/>
    </row>
    <row r="54" spans="1:14" s="57" customFormat="1" x14ac:dyDescent="0.35">
      <c r="A54" s="174"/>
      <c r="B54" s="113" t="s">
        <v>43</v>
      </c>
      <c r="C54" s="142">
        <v>12</v>
      </c>
      <c r="D54" s="148">
        <v>12</v>
      </c>
      <c r="E54" s="142">
        <v>15.497237</v>
      </c>
      <c r="F54" s="143">
        <v>40</v>
      </c>
      <c r="G54" s="161">
        <f t="shared" ref="G54:H59" si="17">C54+E54</f>
        <v>27.497236999999998</v>
      </c>
      <c r="H54" s="162">
        <f t="shared" si="17"/>
        <v>52</v>
      </c>
      <c r="I54" s="23">
        <f t="shared" ref="I54:I60" si="18">C54/G54</f>
        <v>0.43640748341369717</v>
      </c>
      <c r="J54" s="1"/>
      <c r="K54" s="1"/>
      <c r="L54" s="1"/>
      <c r="M54" s="1"/>
    </row>
    <row r="55" spans="1:14" s="57" customFormat="1" x14ac:dyDescent="0.35">
      <c r="A55" s="174"/>
      <c r="B55" s="113" t="s">
        <v>35</v>
      </c>
      <c r="C55" s="142">
        <v>9</v>
      </c>
      <c r="D55" s="148">
        <v>9</v>
      </c>
      <c r="E55" s="142">
        <v>4.2</v>
      </c>
      <c r="F55" s="143">
        <v>11</v>
      </c>
      <c r="G55" s="161">
        <f t="shared" si="17"/>
        <v>13.2</v>
      </c>
      <c r="H55" s="162">
        <f t="shared" si="17"/>
        <v>20</v>
      </c>
      <c r="I55" s="23">
        <f t="shared" si="18"/>
        <v>0.68181818181818188</v>
      </c>
      <c r="J55" s="1"/>
      <c r="K55" s="1"/>
      <c r="L55" s="1"/>
      <c r="M55" s="1"/>
    </row>
    <row r="56" spans="1:14" s="57" customFormat="1" x14ac:dyDescent="0.35">
      <c r="A56" s="174"/>
      <c r="B56" s="113" t="s">
        <v>12</v>
      </c>
      <c r="C56" s="142">
        <v>11</v>
      </c>
      <c r="D56" s="148">
        <v>11</v>
      </c>
      <c r="E56" s="142">
        <v>10.862222000000003</v>
      </c>
      <c r="F56" s="143">
        <v>22</v>
      </c>
      <c r="G56" s="161">
        <f t="shared" si="17"/>
        <v>21.862222000000003</v>
      </c>
      <c r="H56" s="162">
        <f t="shared" si="17"/>
        <v>33</v>
      </c>
      <c r="I56" s="23">
        <f t="shared" si="18"/>
        <v>0.50315105207512756</v>
      </c>
      <c r="J56" s="1"/>
      <c r="K56" s="1"/>
      <c r="L56" s="1"/>
      <c r="M56" s="1"/>
    </row>
    <row r="57" spans="1:14" s="57" customFormat="1" x14ac:dyDescent="0.35">
      <c r="A57" s="174"/>
      <c r="B57" s="113" t="s">
        <v>150</v>
      </c>
      <c r="C57" s="142">
        <v>17.5</v>
      </c>
      <c r="D57" s="148">
        <v>17</v>
      </c>
      <c r="E57" s="142">
        <v>9.2291909999999984</v>
      </c>
      <c r="F57" s="143">
        <v>24</v>
      </c>
      <c r="G57" s="161">
        <f t="shared" si="17"/>
        <v>26.729191</v>
      </c>
      <c r="H57" s="162">
        <f t="shared" si="17"/>
        <v>41</v>
      </c>
      <c r="I57" s="23">
        <f t="shared" si="18"/>
        <v>0.65471491449180041</v>
      </c>
      <c r="J57" s="1"/>
      <c r="K57" s="1"/>
      <c r="L57" s="1"/>
      <c r="M57" s="1"/>
    </row>
    <row r="58" spans="1:14" s="57" customFormat="1" x14ac:dyDescent="0.35">
      <c r="A58" s="174"/>
      <c r="B58" s="113" t="s">
        <v>142</v>
      </c>
      <c r="C58" s="142">
        <v>16.5</v>
      </c>
      <c r="D58" s="148">
        <v>17</v>
      </c>
      <c r="E58" s="142">
        <v>5.233333</v>
      </c>
      <c r="F58" s="143">
        <v>11</v>
      </c>
      <c r="G58" s="161">
        <f t="shared" si="17"/>
        <v>21.733333000000002</v>
      </c>
      <c r="H58" s="162">
        <f t="shared" si="17"/>
        <v>28</v>
      </c>
      <c r="I58" s="23">
        <f t="shared" si="18"/>
        <v>0.7592024656319396</v>
      </c>
      <c r="J58" s="1"/>
      <c r="K58" s="1"/>
      <c r="L58" s="1"/>
      <c r="M58" s="1"/>
      <c r="N58" s="167"/>
    </row>
    <row r="59" spans="1:14" s="57" customFormat="1" x14ac:dyDescent="0.35">
      <c r="A59" s="174"/>
      <c r="B59" s="113" t="s">
        <v>65</v>
      </c>
      <c r="C59" s="142">
        <v>7</v>
      </c>
      <c r="D59" s="148">
        <v>7</v>
      </c>
      <c r="E59" s="142">
        <v>6.4333329999999993</v>
      </c>
      <c r="F59" s="143">
        <v>18</v>
      </c>
      <c r="G59" s="161">
        <f t="shared" si="17"/>
        <v>13.433332999999999</v>
      </c>
      <c r="H59" s="162">
        <f t="shared" si="17"/>
        <v>25</v>
      </c>
      <c r="I59" s="23">
        <f t="shared" si="18"/>
        <v>0.52109182434471035</v>
      </c>
      <c r="J59" s="56"/>
      <c r="K59" s="56"/>
      <c r="L59" s="56"/>
      <c r="M59" s="56"/>
    </row>
    <row r="60" spans="1:14" s="57" customFormat="1" x14ac:dyDescent="0.35">
      <c r="A60" s="175"/>
      <c r="B60" s="114" t="s">
        <v>76</v>
      </c>
      <c r="C60" s="155">
        <f t="shared" ref="C60:F60" si="19">SUM(C48:C59)</f>
        <v>143.5</v>
      </c>
      <c r="D60" s="156">
        <f t="shared" si="19"/>
        <v>143</v>
      </c>
      <c r="E60" s="146">
        <f t="shared" si="19"/>
        <v>109.40882300000003</v>
      </c>
      <c r="F60" s="147">
        <f t="shared" si="19"/>
        <v>220</v>
      </c>
      <c r="G60" s="163">
        <f>SUM(G48:G59)</f>
        <v>252.90882299999998</v>
      </c>
      <c r="H60" s="164">
        <f>SUM(H48:H59)</f>
        <v>363</v>
      </c>
      <c r="I60" s="48">
        <f t="shared" si="18"/>
        <v>0.56739815676576855</v>
      </c>
      <c r="J60" s="1"/>
      <c r="K60" s="1"/>
      <c r="L60" s="1"/>
      <c r="M60" s="1"/>
    </row>
    <row r="61" spans="1:14" s="57" customFormat="1" x14ac:dyDescent="0.35">
      <c r="A61" s="173" t="s">
        <v>60</v>
      </c>
      <c r="B61" s="111" t="s">
        <v>176</v>
      </c>
      <c r="C61" s="142">
        <v>3.5</v>
      </c>
      <c r="D61" s="148">
        <v>4</v>
      </c>
      <c r="E61" s="142">
        <v>0</v>
      </c>
      <c r="F61" s="143">
        <v>0</v>
      </c>
      <c r="G61" s="161">
        <f t="shared" ref="G61:G69" si="20">C61+E61</f>
        <v>3.5</v>
      </c>
      <c r="H61" s="162">
        <f t="shared" ref="H61:H69" si="21">D61+F61</f>
        <v>4</v>
      </c>
      <c r="I61" s="22">
        <v>0</v>
      </c>
      <c r="J61" s="1"/>
      <c r="K61" s="1"/>
      <c r="L61" s="1"/>
      <c r="M61" s="1"/>
    </row>
    <row r="62" spans="1:14" s="57" customFormat="1" x14ac:dyDescent="0.35">
      <c r="A62" s="176"/>
      <c r="B62" s="112" t="s">
        <v>15</v>
      </c>
      <c r="C62" s="142">
        <v>28</v>
      </c>
      <c r="D62" s="148">
        <v>27</v>
      </c>
      <c r="E62" s="142">
        <v>28.013333000000003</v>
      </c>
      <c r="F62" s="143">
        <v>78</v>
      </c>
      <c r="G62" s="161">
        <f t="shared" si="20"/>
        <v>56.013333000000003</v>
      </c>
      <c r="H62" s="162">
        <f t="shared" si="21"/>
        <v>105</v>
      </c>
      <c r="I62" s="55">
        <f t="shared" ref="I62:I71" si="22">C62/G62</f>
        <v>0.49988098369365019</v>
      </c>
      <c r="J62" s="1"/>
      <c r="K62" s="1"/>
      <c r="L62" s="1"/>
      <c r="M62" s="1"/>
    </row>
    <row r="63" spans="1:14" s="57" customFormat="1" x14ac:dyDescent="0.35">
      <c r="A63" s="176"/>
      <c r="B63" s="113" t="s">
        <v>177</v>
      </c>
      <c r="C63" s="142">
        <v>19.5</v>
      </c>
      <c r="D63" s="148">
        <v>20</v>
      </c>
      <c r="E63" s="142">
        <v>14.546667999999999</v>
      </c>
      <c r="F63" s="143">
        <v>29</v>
      </c>
      <c r="G63" s="161">
        <f t="shared" si="20"/>
        <v>34.046667999999997</v>
      </c>
      <c r="H63" s="162">
        <f t="shared" si="21"/>
        <v>49</v>
      </c>
      <c r="I63" s="23">
        <f t="shared" si="22"/>
        <v>0.57274327108896539</v>
      </c>
      <c r="J63" s="1"/>
      <c r="K63" s="1"/>
      <c r="L63" s="1"/>
      <c r="M63" s="1"/>
    </row>
    <row r="64" spans="1:14" s="57" customFormat="1" x14ac:dyDescent="0.35">
      <c r="A64" s="176"/>
      <c r="B64" s="113" t="s">
        <v>9</v>
      </c>
      <c r="C64" s="142">
        <v>16</v>
      </c>
      <c r="D64" s="148">
        <v>16</v>
      </c>
      <c r="E64" s="142">
        <v>13.466666</v>
      </c>
      <c r="F64" s="143">
        <v>19</v>
      </c>
      <c r="G64" s="161">
        <f t="shared" si="20"/>
        <v>29.466666</v>
      </c>
      <c r="H64" s="162">
        <f t="shared" si="21"/>
        <v>35</v>
      </c>
      <c r="I64" s="23">
        <f t="shared" si="22"/>
        <v>0.54298643762412757</v>
      </c>
      <c r="J64" s="1"/>
      <c r="K64" s="1"/>
      <c r="L64" s="1"/>
      <c r="M64" s="1"/>
    </row>
    <row r="65" spans="1:14" s="57" customFormat="1" x14ac:dyDescent="0.35">
      <c r="A65" s="176"/>
      <c r="B65" s="113" t="s">
        <v>28</v>
      </c>
      <c r="C65" s="142">
        <v>5</v>
      </c>
      <c r="D65" s="148">
        <v>5</v>
      </c>
      <c r="E65" s="142">
        <v>6.2222229999999996</v>
      </c>
      <c r="F65" s="143">
        <v>15</v>
      </c>
      <c r="G65" s="161">
        <f t="shared" si="20"/>
        <v>11.222223</v>
      </c>
      <c r="H65" s="162">
        <f t="shared" si="21"/>
        <v>20</v>
      </c>
      <c r="I65" s="23">
        <f t="shared" si="22"/>
        <v>0.44554452357612212</v>
      </c>
      <c r="J65" s="1"/>
      <c r="K65" s="1"/>
      <c r="L65" s="1"/>
      <c r="M65" s="1"/>
    </row>
    <row r="66" spans="1:14" x14ac:dyDescent="0.35">
      <c r="A66" s="176"/>
      <c r="B66" s="113" t="s">
        <v>1</v>
      </c>
      <c r="C66" s="142">
        <v>12</v>
      </c>
      <c r="D66" s="148">
        <v>13</v>
      </c>
      <c r="E66" s="142">
        <v>10.607158</v>
      </c>
      <c r="F66" s="143">
        <v>24</v>
      </c>
      <c r="G66" s="161">
        <f t="shared" si="20"/>
        <v>22.607157999999998</v>
      </c>
      <c r="H66" s="162">
        <f t="shared" si="21"/>
        <v>37</v>
      </c>
      <c r="I66" s="23">
        <f t="shared" si="22"/>
        <v>0.53080533165646038</v>
      </c>
    </row>
    <row r="67" spans="1:14" x14ac:dyDescent="0.35">
      <c r="A67" s="176"/>
      <c r="B67" s="113" t="s">
        <v>10</v>
      </c>
      <c r="C67" s="142">
        <v>29</v>
      </c>
      <c r="D67" s="148">
        <v>28</v>
      </c>
      <c r="E67" s="142">
        <v>51.484687000000008</v>
      </c>
      <c r="F67" s="143">
        <v>86</v>
      </c>
      <c r="G67" s="161">
        <f t="shared" si="20"/>
        <v>80.484687000000008</v>
      </c>
      <c r="H67" s="162">
        <f t="shared" si="21"/>
        <v>114</v>
      </c>
      <c r="I67" s="23">
        <f t="shared" si="22"/>
        <v>0.36031698800046269</v>
      </c>
    </row>
    <row r="68" spans="1:14" s="5" customFormat="1" x14ac:dyDescent="0.35">
      <c r="A68" s="176"/>
      <c r="B68" s="113" t="s">
        <v>178</v>
      </c>
      <c r="C68" s="142">
        <v>12.5</v>
      </c>
      <c r="D68" s="148">
        <v>13</v>
      </c>
      <c r="E68" s="142">
        <v>16.773333999999998</v>
      </c>
      <c r="F68" s="143">
        <v>24</v>
      </c>
      <c r="G68" s="161">
        <f t="shared" si="20"/>
        <v>29.273333999999998</v>
      </c>
      <c r="H68" s="162">
        <f t="shared" si="21"/>
        <v>37</v>
      </c>
      <c r="I68" s="23">
        <f t="shared" si="22"/>
        <v>0.42700978303325482</v>
      </c>
      <c r="J68" s="61"/>
      <c r="K68" s="61"/>
      <c r="L68" s="61"/>
      <c r="M68" s="61"/>
      <c r="N68" s="57"/>
    </row>
    <row r="69" spans="1:14" s="5" customFormat="1" x14ac:dyDescent="0.35">
      <c r="A69" s="176"/>
      <c r="B69" s="113" t="s">
        <v>179</v>
      </c>
      <c r="C69" s="142">
        <v>0</v>
      </c>
      <c r="D69" s="148">
        <v>0</v>
      </c>
      <c r="E69" s="142">
        <v>0.15384600000000001</v>
      </c>
      <c r="F69" s="143">
        <v>1</v>
      </c>
      <c r="G69" s="161">
        <f t="shared" si="20"/>
        <v>0.15384600000000001</v>
      </c>
      <c r="H69" s="162">
        <f t="shared" si="21"/>
        <v>1</v>
      </c>
      <c r="I69" s="23">
        <f t="shared" si="22"/>
        <v>0</v>
      </c>
      <c r="J69" s="61"/>
      <c r="K69" s="61"/>
      <c r="L69" s="61"/>
      <c r="M69" s="61"/>
      <c r="N69" s="57"/>
    </row>
    <row r="70" spans="1:14" s="5" customFormat="1" x14ac:dyDescent="0.35">
      <c r="A70" s="177"/>
      <c r="B70" s="114" t="s">
        <v>61</v>
      </c>
      <c r="C70" s="155">
        <f t="shared" ref="C70:F70" si="23">SUM(C61:C69)</f>
        <v>125.5</v>
      </c>
      <c r="D70" s="156">
        <f t="shared" si="23"/>
        <v>126</v>
      </c>
      <c r="E70" s="146">
        <f t="shared" si="23"/>
        <v>141.26791499999999</v>
      </c>
      <c r="F70" s="147">
        <f t="shared" si="23"/>
        <v>276</v>
      </c>
      <c r="G70" s="168">
        <f>SUM(G61:G69)</f>
        <v>266.76791500000002</v>
      </c>
      <c r="H70" s="169">
        <f>SUM(H61:H69)</f>
        <v>402</v>
      </c>
      <c r="I70" s="48">
        <f t="shared" si="22"/>
        <v>0.47044638033025821</v>
      </c>
      <c r="L70" s="167"/>
      <c r="N70" s="57"/>
    </row>
    <row r="71" spans="1:14" s="5" customFormat="1" x14ac:dyDescent="0.35">
      <c r="A71" s="77" t="s">
        <v>44</v>
      </c>
      <c r="B71" s="63"/>
      <c r="C71" s="132">
        <f t="shared" ref="C71:H71" si="24">SUM(C9:C70)/2</f>
        <v>570.20000000000005</v>
      </c>
      <c r="D71" s="78">
        <f t="shared" si="24"/>
        <v>572</v>
      </c>
      <c r="E71" s="132">
        <f t="shared" si="24"/>
        <v>481.71200800000003</v>
      </c>
      <c r="F71" s="78">
        <f t="shared" si="24"/>
        <v>1023</v>
      </c>
      <c r="G71" s="132">
        <f t="shared" si="24"/>
        <v>1051.912008</v>
      </c>
      <c r="H71" s="78">
        <f t="shared" si="24"/>
        <v>1595</v>
      </c>
      <c r="I71" s="24">
        <f t="shared" si="22"/>
        <v>0.54206054847127483</v>
      </c>
      <c r="N71" s="60"/>
    </row>
    <row r="72" spans="1:14" x14ac:dyDescent="0.35">
      <c r="D72" s="3"/>
      <c r="F72" s="80"/>
      <c r="I72" s="8"/>
    </row>
    <row r="73" spans="1:14" x14ac:dyDescent="0.35">
      <c r="A73" s="1" t="s">
        <v>48</v>
      </c>
      <c r="F73" s="2"/>
      <c r="H73" s="2"/>
    </row>
    <row r="74" spans="1:14" x14ac:dyDescent="0.35">
      <c r="A74" s="1" t="s">
        <v>168</v>
      </c>
      <c r="F74" s="80"/>
    </row>
    <row r="75" spans="1:14" x14ac:dyDescent="0.35">
      <c r="B75" s="7"/>
      <c r="C75" s="133"/>
      <c r="D75" s="9"/>
      <c r="E75" s="133"/>
      <c r="F75" s="88"/>
      <c r="G75" s="133"/>
      <c r="H75" s="88"/>
    </row>
    <row r="77" spans="1:14" s="2" customFormat="1" x14ac:dyDescent="0.35">
      <c r="A77" s="1"/>
      <c r="B77" s="1"/>
      <c r="C77" s="124"/>
      <c r="E77" s="124"/>
      <c r="F77" s="89"/>
      <c r="G77" s="124"/>
      <c r="H77" s="80"/>
      <c r="J77" s="1"/>
      <c r="K77" s="1"/>
      <c r="L77" s="1"/>
      <c r="M77" s="1"/>
      <c r="N77" s="57"/>
    </row>
  </sheetData>
  <mergeCells count="11">
    <mergeCell ref="C7:D7"/>
    <mergeCell ref="E7:F7"/>
    <mergeCell ref="G7:H7"/>
    <mergeCell ref="A9:A14"/>
    <mergeCell ref="A61:A70"/>
    <mergeCell ref="A15:A22"/>
    <mergeCell ref="A23:A29"/>
    <mergeCell ref="A30:A38"/>
    <mergeCell ref="A39:A45"/>
    <mergeCell ref="A46:A47"/>
    <mergeCell ref="A48:A60"/>
  </mergeCells>
  <printOptions horizontalCentered="1"/>
  <pageMargins left="0.7" right="0.7" top="0.5" bottom="0.5" header="0.3" footer="0.3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EFA9-6E63-42FE-8A33-A5B0B49508AE}">
  <sheetPr>
    <pageSetUpPr fitToPage="1"/>
  </sheetPr>
  <dimension ref="A1:P77"/>
  <sheetViews>
    <sheetView workbookViewId="0"/>
  </sheetViews>
  <sheetFormatPr defaultColWidth="9.140625" defaultRowHeight="13.15" x14ac:dyDescent="0.35"/>
  <cols>
    <col min="1" max="1" width="25.7109375" style="1" customWidth="1"/>
    <col min="2" max="2" width="35.85546875" style="1" bestFit="1" customWidth="1"/>
    <col min="3" max="3" width="10.7109375" style="124" customWidth="1"/>
    <col min="4" max="4" width="10.7109375" style="2" customWidth="1"/>
    <col min="5" max="5" width="10.7109375" style="124" customWidth="1"/>
    <col min="6" max="6" width="10.7109375" style="89" customWidth="1"/>
    <col min="7" max="7" width="10.7109375" style="124" customWidth="1"/>
    <col min="8" max="8" width="10.7109375" style="80" customWidth="1"/>
    <col min="9" max="9" width="10.7109375" style="2" customWidth="1"/>
    <col min="10" max="13" width="7" style="1" customWidth="1"/>
    <col min="14" max="14" width="7" style="57" customWidth="1"/>
    <col min="15" max="16384" width="9.140625" style="1"/>
  </cols>
  <sheetData>
    <row r="1" spans="1:16" x14ac:dyDescent="0.35">
      <c r="A1" s="1" t="s">
        <v>64</v>
      </c>
      <c r="F1" s="79"/>
      <c r="I1" s="4">
        <v>44900</v>
      </c>
    </row>
    <row r="2" spans="1:16" x14ac:dyDescent="0.35">
      <c r="A2" s="1" t="s">
        <v>154</v>
      </c>
      <c r="F2" s="80"/>
    </row>
    <row r="3" spans="1:16" x14ac:dyDescent="0.35">
      <c r="F3" s="80"/>
    </row>
    <row r="4" spans="1:16" s="13" customFormat="1" ht="18" x14ac:dyDescent="0.35">
      <c r="A4" s="12" t="s">
        <v>161</v>
      </c>
      <c r="C4" s="125"/>
      <c r="D4" s="14"/>
      <c r="E4" s="125"/>
      <c r="F4" s="81"/>
      <c r="G4" s="125"/>
      <c r="H4" s="90"/>
      <c r="I4" s="14"/>
      <c r="N4" s="58"/>
    </row>
    <row r="5" spans="1:16" s="13" customFormat="1" ht="18" x14ac:dyDescent="0.35">
      <c r="A5" s="12" t="s">
        <v>63</v>
      </c>
      <c r="C5" s="125"/>
      <c r="D5" s="14"/>
      <c r="E5" s="125"/>
      <c r="F5" s="81"/>
      <c r="G5" s="125"/>
      <c r="H5" s="90"/>
      <c r="I5" s="14"/>
      <c r="N5" s="58"/>
    </row>
    <row r="7" spans="1:16" x14ac:dyDescent="0.35">
      <c r="C7" s="170" t="s">
        <v>156</v>
      </c>
      <c r="D7" s="171"/>
      <c r="E7" s="170" t="s">
        <v>78</v>
      </c>
      <c r="F7" s="172"/>
      <c r="G7" s="170" t="s">
        <v>144</v>
      </c>
      <c r="H7" s="172"/>
      <c r="I7" s="78"/>
    </row>
    <row r="8" spans="1:16" s="7" customFormat="1" ht="52.5" x14ac:dyDescent="0.35">
      <c r="A8" s="75" t="s">
        <v>45</v>
      </c>
      <c r="B8" s="106" t="s">
        <v>155</v>
      </c>
      <c r="C8" s="126" t="s">
        <v>86</v>
      </c>
      <c r="D8" s="107" t="s">
        <v>88</v>
      </c>
      <c r="E8" s="126" t="s">
        <v>86</v>
      </c>
      <c r="F8" s="108" t="s">
        <v>88</v>
      </c>
      <c r="G8" s="138" t="s">
        <v>87</v>
      </c>
      <c r="H8" s="109" t="s">
        <v>88</v>
      </c>
      <c r="I8" s="110" t="s">
        <v>133</v>
      </c>
      <c r="N8" s="59"/>
    </row>
    <row r="9" spans="1:16" x14ac:dyDescent="0.35">
      <c r="A9" s="173" t="s">
        <v>52</v>
      </c>
      <c r="B9" s="112" t="s">
        <v>16</v>
      </c>
      <c r="C9" s="157">
        <v>6</v>
      </c>
      <c r="D9" s="148">
        <v>6</v>
      </c>
      <c r="E9" s="142">
        <v>8.3333320000000004</v>
      </c>
      <c r="F9" s="143">
        <v>15</v>
      </c>
      <c r="G9" s="161">
        <f t="shared" ref="G9:H13" si="0">C9+E9</f>
        <v>14.333332</v>
      </c>
      <c r="H9" s="162">
        <f t="shared" si="0"/>
        <v>21</v>
      </c>
      <c r="I9" s="55">
        <f t="shared" ref="I9:I38" si="1">C9/G9</f>
        <v>0.41860469010276186</v>
      </c>
      <c r="O9" s="57"/>
      <c r="P9" s="57"/>
    </row>
    <row r="10" spans="1:16" x14ac:dyDescent="0.35">
      <c r="A10" s="174"/>
      <c r="B10" s="113" t="s">
        <v>19</v>
      </c>
      <c r="C10" s="157">
        <v>6</v>
      </c>
      <c r="D10" s="149">
        <v>6</v>
      </c>
      <c r="E10" s="144">
        <v>7.6204450000000001</v>
      </c>
      <c r="F10" s="145">
        <v>12</v>
      </c>
      <c r="G10" s="161">
        <f t="shared" si="0"/>
        <v>13.620445</v>
      </c>
      <c r="H10" s="162">
        <f t="shared" si="0"/>
        <v>18</v>
      </c>
      <c r="I10" s="23">
        <f t="shared" si="1"/>
        <v>0.44051424164188469</v>
      </c>
      <c r="O10" s="57"/>
      <c r="P10" s="57"/>
    </row>
    <row r="11" spans="1:16" x14ac:dyDescent="0.35">
      <c r="A11" s="174"/>
      <c r="B11" s="113" t="s">
        <v>18</v>
      </c>
      <c r="C11" s="157">
        <v>4</v>
      </c>
      <c r="D11" s="149">
        <v>4</v>
      </c>
      <c r="E11" s="144">
        <v>7.8666670000000005</v>
      </c>
      <c r="F11" s="145">
        <v>10</v>
      </c>
      <c r="G11" s="161">
        <f t="shared" si="0"/>
        <v>11.866667</v>
      </c>
      <c r="H11" s="162">
        <f t="shared" si="0"/>
        <v>14</v>
      </c>
      <c r="I11" s="23">
        <f t="shared" si="1"/>
        <v>0.3370786422168921</v>
      </c>
      <c r="O11" s="57"/>
      <c r="P11" s="57"/>
    </row>
    <row r="12" spans="1:16" x14ac:dyDescent="0.35">
      <c r="A12" s="174"/>
      <c r="B12" s="113" t="s">
        <v>17</v>
      </c>
      <c r="C12" s="157">
        <v>8.5</v>
      </c>
      <c r="D12" s="149">
        <v>9</v>
      </c>
      <c r="E12" s="144">
        <v>10.780237999999999</v>
      </c>
      <c r="F12" s="145">
        <v>17</v>
      </c>
      <c r="G12" s="161">
        <f t="shared" si="0"/>
        <v>19.280237999999997</v>
      </c>
      <c r="H12" s="162">
        <f t="shared" si="0"/>
        <v>26</v>
      </c>
      <c r="I12" s="23">
        <f t="shared" si="1"/>
        <v>0.44086592706998751</v>
      </c>
      <c r="O12" s="57"/>
      <c r="P12" s="57"/>
    </row>
    <row r="13" spans="1:16" x14ac:dyDescent="0.35">
      <c r="A13" s="174"/>
      <c r="B13" s="113" t="s">
        <v>20</v>
      </c>
      <c r="C13" s="157">
        <v>3.5</v>
      </c>
      <c r="D13" s="149">
        <v>4</v>
      </c>
      <c r="E13" s="144">
        <v>4.4499999999999993</v>
      </c>
      <c r="F13" s="145">
        <v>11</v>
      </c>
      <c r="G13" s="161">
        <f t="shared" si="0"/>
        <v>7.9499999999999993</v>
      </c>
      <c r="H13" s="162">
        <f t="shared" si="0"/>
        <v>15</v>
      </c>
      <c r="I13" s="23">
        <f t="shared" si="1"/>
        <v>0.44025157232704404</v>
      </c>
      <c r="J13" s="56"/>
      <c r="K13" s="56"/>
      <c r="L13" s="56"/>
      <c r="M13" s="56"/>
      <c r="O13" s="57"/>
      <c r="P13" s="57"/>
    </row>
    <row r="14" spans="1:16" s="57" customFormat="1" ht="13.5" customHeight="1" x14ac:dyDescent="0.35">
      <c r="A14" s="175"/>
      <c r="B14" s="114" t="s">
        <v>53</v>
      </c>
      <c r="C14" s="155">
        <f t="shared" ref="C14:F14" si="2">SUM(C9:C13)</f>
        <v>28</v>
      </c>
      <c r="D14" s="156">
        <f>SUM(D9:D13)</f>
        <v>29</v>
      </c>
      <c r="E14" s="146">
        <f t="shared" si="2"/>
        <v>39.050681999999995</v>
      </c>
      <c r="F14" s="147">
        <f t="shared" si="2"/>
        <v>65</v>
      </c>
      <c r="G14" s="163">
        <f>SUM(G9:G13)</f>
        <v>67.050681999999995</v>
      </c>
      <c r="H14" s="164">
        <f>SUM(H9:H13)</f>
        <v>94</v>
      </c>
      <c r="I14" s="48">
        <f t="shared" si="1"/>
        <v>0.417594559291731</v>
      </c>
      <c r="J14" s="1"/>
      <c r="K14" s="1"/>
      <c r="L14" s="1"/>
      <c r="M14" s="1"/>
    </row>
    <row r="15" spans="1:16" s="57" customFormat="1" ht="13.5" customHeight="1" x14ac:dyDescent="0.35">
      <c r="A15" s="173" t="s">
        <v>54</v>
      </c>
      <c r="B15" s="111" t="s">
        <v>34</v>
      </c>
      <c r="C15" s="158">
        <v>11</v>
      </c>
      <c r="D15" s="159">
        <v>11</v>
      </c>
      <c r="E15" s="152">
        <v>4.8000000000000007</v>
      </c>
      <c r="F15" s="153">
        <v>11</v>
      </c>
      <c r="G15" s="161">
        <f t="shared" ref="G15:H21" si="3">C15+E15</f>
        <v>15.8</v>
      </c>
      <c r="H15" s="162">
        <f t="shared" si="3"/>
        <v>22</v>
      </c>
      <c r="I15" s="22">
        <f t="shared" si="1"/>
        <v>0.69620253164556956</v>
      </c>
      <c r="J15" s="1"/>
      <c r="K15" s="1"/>
      <c r="L15" s="1"/>
      <c r="M15" s="1"/>
    </row>
    <row r="16" spans="1:16" s="57" customFormat="1" ht="13.5" customHeight="1" x14ac:dyDescent="0.35">
      <c r="A16" s="176"/>
      <c r="B16" s="113" t="s">
        <v>163</v>
      </c>
      <c r="C16" s="160">
        <v>0</v>
      </c>
      <c r="D16" s="149">
        <v>0</v>
      </c>
      <c r="E16" s="144">
        <v>1</v>
      </c>
      <c r="F16" s="145">
        <v>3</v>
      </c>
      <c r="G16" s="161">
        <f t="shared" si="3"/>
        <v>1</v>
      </c>
      <c r="H16" s="162">
        <f t="shared" si="3"/>
        <v>3</v>
      </c>
      <c r="I16" s="23">
        <f t="shared" si="1"/>
        <v>0</v>
      </c>
      <c r="J16" s="1"/>
      <c r="K16" s="1"/>
      <c r="L16" s="1"/>
      <c r="M16" s="1"/>
    </row>
    <row r="17" spans="1:13" s="57" customFormat="1" x14ac:dyDescent="0.35">
      <c r="A17" s="176"/>
      <c r="B17" s="113" t="s">
        <v>5</v>
      </c>
      <c r="C17" s="150">
        <v>13</v>
      </c>
      <c r="D17" s="149">
        <v>13</v>
      </c>
      <c r="E17" s="144">
        <v>10.266666000000001</v>
      </c>
      <c r="F17" s="145">
        <v>22</v>
      </c>
      <c r="G17" s="161">
        <f t="shared" si="3"/>
        <v>23.266666000000001</v>
      </c>
      <c r="H17" s="162">
        <f t="shared" si="3"/>
        <v>35</v>
      </c>
      <c r="I17" s="23">
        <f t="shared" si="1"/>
        <v>0.55873927102404786</v>
      </c>
      <c r="J17" s="1"/>
      <c r="K17" s="1"/>
      <c r="L17" s="1"/>
      <c r="M17" s="1"/>
    </row>
    <row r="18" spans="1:13" s="57" customFormat="1" x14ac:dyDescent="0.35">
      <c r="A18" s="176"/>
      <c r="B18" s="113" t="s">
        <v>37</v>
      </c>
      <c r="C18" s="150">
        <v>10</v>
      </c>
      <c r="D18" s="149">
        <v>10</v>
      </c>
      <c r="E18" s="144">
        <v>7.2000000000000011</v>
      </c>
      <c r="F18" s="145">
        <v>17</v>
      </c>
      <c r="G18" s="161">
        <f t="shared" si="3"/>
        <v>17.200000000000003</v>
      </c>
      <c r="H18" s="162">
        <f t="shared" si="3"/>
        <v>27</v>
      </c>
      <c r="I18" s="23">
        <f t="shared" si="1"/>
        <v>0.58139534883720922</v>
      </c>
      <c r="J18" s="1"/>
      <c r="K18" s="1"/>
      <c r="L18" s="1"/>
      <c r="M18" s="1"/>
    </row>
    <row r="19" spans="1:13" s="57" customFormat="1" x14ac:dyDescent="0.35">
      <c r="A19" s="176"/>
      <c r="B19" s="113" t="s">
        <v>31</v>
      </c>
      <c r="C19" s="150">
        <v>14.5</v>
      </c>
      <c r="D19" s="149">
        <v>15</v>
      </c>
      <c r="E19" s="144">
        <v>11.133332999999997</v>
      </c>
      <c r="F19" s="145">
        <v>19</v>
      </c>
      <c r="G19" s="161">
        <f t="shared" si="3"/>
        <v>25.633332999999997</v>
      </c>
      <c r="H19" s="162">
        <f t="shared" si="3"/>
        <v>34</v>
      </c>
      <c r="I19" s="23">
        <f t="shared" si="1"/>
        <v>0.56566970826618612</v>
      </c>
      <c r="J19" s="1"/>
      <c r="K19" s="1"/>
      <c r="L19" s="1"/>
      <c r="M19" s="1"/>
    </row>
    <row r="20" spans="1:13" s="57" customFormat="1" x14ac:dyDescent="0.35">
      <c r="A20" s="176"/>
      <c r="B20" s="113" t="s">
        <v>36</v>
      </c>
      <c r="C20" s="150">
        <v>14.5</v>
      </c>
      <c r="D20" s="149">
        <v>15</v>
      </c>
      <c r="E20" s="144">
        <v>9.6</v>
      </c>
      <c r="F20" s="145">
        <v>15</v>
      </c>
      <c r="G20" s="161">
        <f t="shared" si="3"/>
        <v>24.1</v>
      </c>
      <c r="H20" s="162">
        <f t="shared" si="3"/>
        <v>30</v>
      </c>
      <c r="I20" s="23">
        <f t="shared" si="1"/>
        <v>0.60165975103734437</v>
      </c>
      <c r="J20" s="1"/>
      <c r="K20" s="1"/>
      <c r="L20" s="1"/>
      <c r="M20" s="1"/>
    </row>
    <row r="21" spans="1:13" s="57" customFormat="1" x14ac:dyDescent="0.35">
      <c r="A21" s="176"/>
      <c r="B21" s="113" t="s">
        <v>22</v>
      </c>
      <c r="C21" s="150">
        <v>10</v>
      </c>
      <c r="D21" s="149">
        <v>10</v>
      </c>
      <c r="E21" s="144">
        <v>7.3999999999999995</v>
      </c>
      <c r="F21" s="145">
        <v>17</v>
      </c>
      <c r="G21" s="161">
        <f t="shared" si="3"/>
        <v>17.399999999999999</v>
      </c>
      <c r="H21" s="162">
        <f t="shared" si="3"/>
        <v>27</v>
      </c>
      <c r="I21" s="23">
        <f t="shared" si="1"/>
        <v>0.57471264367816099</v>
      </c>
      <c r="J21" s="56"/>
      <c r="K21" s="56"/>
      <c r="L21" s="56"/>
      <c r="M21" s="56"/>
    </row>
    <row r="22" spans="1:13" s="57" customFormat="1" x14ac:dyDescent="0.35">
      <c r="A22" s="177"/>
      <c r="B22" s="114" t="s">
        <v>55</v>
      </c>
      <c r="C22" s="155">
        <f t="shared" ref="C22:F22" si="4">SUM(C15:C21)</f>
        <v>73</v>
      </c>
      <c r="D22" s="156">
        <f t="shared" si="4"/>
        <v>74</v>
      </c>
      <c r="E22" s="146">
        <f t="shared" si="4"/>
        <v>51.399998999999994</v>
      </c>
      <c r="F22" s="147">
        <f t="shared" si="4"/>
        <v>104</v>
      </c>
      <c r="G22" s="163">
        <f>SUM(G15:G21)</f>
        <v>124.39999900000001</v>
      </c>
      <c r="H22" s="164">
        <f>SUM(H15:H21)</f>
        <v>178</v>
      </c>
      <c r="I22" s="48">
        <f t="shared" si="1"/>
        <v>0.58681672497441095</v>
      </c>
      <c r="J22" s="1"/>
      <c r="K22" s="1"/>
      <c r="L22" s="1"/>
      <c r="M22" s="1"/>
    </row>
    <row r="23" spans="1:13" s="57" customFormat="1" x14ac:dyDescent="0.35">
      <c r="A23" s="173" t="s">
        <v>50</v>
      </c>
      <c r="B23" s="112" t="s">
        <v>162</v>
      </c>
      <c r="C23" s="121"/>
      <c r="D23" s="116"/>
      <c r="E23" s="142">
        <v>0.1</v>
      </c>
      <c r="F23" s="143">
        <v>1</v>
      </c>
      <c r="G23" s="161">
        <f t="shared" ref="G23:H28" si="5">C23+E23</f>
        <v>0.1</v>
      </c>
      <c r="H23" s="162">
        <f t="shared" si="5"/>
        <v>1</v>
      </c>
      <c r="I23" s="55">
        <f t="shared" si="1"/>
        <v>0</v>
      </c>
      <c r="J23" s="1"/>
      <c r="K23" s="1"/>
      <c r="L23" s="1"/>
      <c r="M23" s="1"/>
    </row>
    <row r="24" spans="1:13" s="57" customFormat="1" x14ac:dyDescent="0.35">
      <c r="A24" s="174"/>
      <c r="B24" s="112" t="s">
        <v>146</v>
      </c>
      <c r="C24" s="150">
        <v>7.5</v>
      </c>
      <c r="D24" s="148">
        <v>8</v>
      </c>
      <c r="E24" s="142">
        <v>6.6400000000000006</v>
      </c>
      <c r="F24" s="143">
        <v>11</v>
      </c>
      <c r="G24" s="161">
        <f t="shared" si="5"/>
        <v>14.14</v>
      </c>
      <c r="H24" s="162">
        <f t="shared" si="5"/>
        <v>19</v>
      </c>
      <c r="I24" s="55">
        <f t="shared" si="1"/>
        <v>0.53041018387553041</v>
      </c>
      <c r="J24" s="1"/>
      <c r="K24" s="1"/>
      <c r="L24" s="1"/>
      <c r="M24" s="1"/>
    </row>
    <row r="25" spans="1:13" s="57" customFormat="1" x14ac:dyDescent="0.35">
      <c r="A25" s="174"/>
      <c r="B25" s="112" t="s">
        <v>50</v>
      </c>
      <c r="C25" s="150">
        <v>8</v>
      </c>
      <c r="D25" s="148">
        <v>10</v>
      </c>
      <c r="E25" s="142">
        <v>11.533333999999996</v>
      </c>
      <c r="F25" s="143">
        <v>33</v>
      </c>
      <c r="G25" s="161">
        <f t="shared" si="5"/>
        <v>19.533333999999996</v>
      </c>
      <c r="H25" s="162">
        <f t="shared" si="5"/>
        <v>43</v>
      </c>
      <c r="I25" s="55">
        <f t="shared" si="1"/>
        <v>0.40955630001514343</v>
      </c>
      <c r="J25" s="1"/>
      <c r="K25" s="1"/>
      <c r="L25" s="1"/>
      <c r="M25" s="1"/>
    </row>
    <row r="26" spans="1:13" s="57" customFormat="1" x14ac:dyDescent="0.35">
      <c r="A26" s="174"/>
      <c r="B26" s="113" t="s">
        <v>147</v>
      </c>
      <c r="C26" s="150">
        <v>3</v>
      </c>
      <c r="D26" s="149">
        <v>3</v>
      </c>
      <c r="E26" s="144">
        <v>3.0333349999999997</v>
      </c>
      <c r="F26" s="145">
        <v>14</v>
      </c>
      <c r="G26" s="161">
        <f t="shared" si="5"/>
        <v>6.0333349999999992</v>
      </c>
      <c r="H26" s="162">
        <f t="shared" si="5"/>
        <v>17</v>
      </c>
      <c r="I26" s="23">
        <f t="shared" si="1"/>
        <v>0.49723743170236701</v>
      </c>
      <c r="J26" s="1"/>
      <c r="K26" s="1"/>
      <c r="L26" s="1"/>
      <c r="M26" s="1"/>
    </row>
    <row r="27" spans="1:13" s="57" customFormat="1" x14ac:dyDescent="0.35">
      <c r="A27" s="174"/>
      <c r="B27" s="113" t="s">
        <v>42</v>
      </c>
      <c r="C27" s="150">
        <v>5.5</v>
      </c>
      <c r="D27" s="149">
        <v>6</v>
      </c>
      <c r="E27" s="144">
        <v>2.8</v>
      </c>
      <c r="F27" s="145">
        <v>6</v>
      </c>
      <c r="G27" s="161">
        <f t="shared" si="5"/>
        <v>8.3000000000000007</v>
      </c>
      <c r="H27" s="162">
        <f t="shared" si="5"/>
        <v>12</v>
      </c>
      <c r="I27" s="23">
        <f t="shared" si="1"/>
        <v>0.66265060240963847</v>
      </c>
      <c r="J27" s="1"/>
      <c r="K27" s="1"/>
      <c r="L27" s="1"/>
      <c r="M27" s="1"/>
    </row>
    <row r="28" spans="1:13" s="57" customFormat="1" x14ac:dyDescent="0.35">
      <c r="A28" s="174"/>
      <c r="B28" s="112" t="s">
        <v>47</v>
      </c>
      <c r="C28" s="151">
        <v>2</v>
      </c>
      <c r="D28" s="148">
        <v>2</v>
      </c>
      <c r="E28" s="142">
        <v>5</v>
      </c>
      <c r="F28" s="143">
        <v>7</v>
      </c>
      <c r="G28" s="161">
        <f t="shared" si="5"/>
        <v>7</v>
      </c>
      <c r="H28" s="162">
        <f t="shared" si="5"/>
        <v>9</v>
      </c>
      <c r="I28" s="55">
        <f t="shared" si="1"/>
        <v>0.2857142857142857</v>
      </c>
      <c r="J28" s="56"/>
      <c r="K28" s="56"/>
      <c r="L28" s="56"/>
      <c r="M28" s="56"/>
    </row>
    <row r="29" spans="1:13" s="57" customFormat="1" x14ac:dyDescent="0.35">
      <c r="A29" s="175"/>
      <c r="B29" s="114" t="s">
        <v>72</v>
      </c>
      <c r="C29" s="155">
        <f t="shared" ref="C29:H29" si="6">SUM(C23:C28)</f>
        <v>26</v>
      </c>
      <c r="D29" s="156">
        <f t="shared" si="6"/>
        <v>29</v>
      </c>
      <c r="E29" s="146">
        <f t="shared" si="6"/>
        <v>29.106669</v>
      </c>
      <c r="F29" s="147">
        <f t="shared" si="6"/>
        <v>72</v>
      </c>
      <c r="G29" s="163">
        <f t="shared" si="6"/>
        <v>55.106668999999997</v>
      </c>
      <c r="H29" s="164">
        <f t="shared" si="6"/>
        <v>101</v>
      </c>
      <c r="I29" s="48">
        <f t="shared" si="1"/>
        <v>0.47181222294528458</v>
      </c>
      <c r="J29" s="1"/>
      <c r="K29" s="1"/>
      <c r="L29" s="1"/>
      <c r="M29" s="1"/>
    </row>
    <row r="30" spans="1:13" s="57" customFormat="1" x14ac:dyDescent="0.35">
      <c r="A30" s="173" t="s">
        <v>56</v>
      </c>
      <c r="B30" s="113" t="s">
        <v>164</v>
      </c>
      <c r="C30" s="160">
        <v>0</v>
      </c>
      <c r="D30" s="149">
        <v>0</v>
      </c>
      <c r="E30" s="144">
        <v>2.2666659999999998</v>
      </c>
      <c r="F30" s="145">
        <v>6</v>
      </c>
      <c r="G30" s="161">
        <f t="shared" ref="G30:H37" si="7">C30+E30</f>
        <v>2.2666659999999998</v>
      </c>
      <c r="H30" s="162">
        <f t="shared" si="7"/>
        <v>6</v>
      </c>
      <c r="I30" s="23">
        <f t="shared" si="1"/>
        <v>0</v>
      </c>
      <c r="J30" s="1"/>
      <c r="K30" s="1"/>
      <c r="L30" s="1"/>
      <c r="M30" s="1"/>
    </row>
    <row r="31" spans="1:13" s="57" customFormat="1" x14ac:dyDescent="0.35">
      <c r="A31" s="176"/>
      <c r="B31" s="113" t="s">
        <v>24</v>
      </c>
      <c r="C31" s="160">
        <v>7.5</v>
      </c>
      <c r="D31" s="149">
        <v>8</v>
      </c>
      <c r="E31" s="144">
        <v>8.2666670000000018</v>
      </c>
      <c r="F31" s="145">
        <v>19</v>
      </c>
      <c r="G31" s="161">
        <f t="shared" si="7"/>
        <v>15.766667000000002</v>
      </c>
      <c r="H31" s="162">
        <f t="shared" si="7"/>
        <v>27</v>
      </c>
      <c r="I31" s="23">
        <f t="shared" si="1"/>
        <v>0.47568709353727068</v>
      </c>
      <c r="J31" s="1"/>
      <c r="K31" s="1"/>
      <c r="L31" s="1"/>
      <c r="M31" s="1"/>
    </row>
    <row r="32" spans="1:13" s="57" customFormat="1" x14ac:dyDescent="0.35">
      <c r="A32" s="176"/>
      <c r="B32" s="113" t="s">
        <v>38</v>
      </c>
      <c r="C32" s="150">
        <v>9</v>
      </c>
      <c r="D32" s="149">
        <v>9</v>
      </c>
      <c r="E32" s="144">
        <v>4.8666670000000005</v>
      </c>
      <c r="F32" s="145">
        <v>10</v>
      </c>
      <c r="G32" s="161">
        <f t="shared" si="7"/>
        <v>13.866667</v>
      </c>
      <c r="H32" s="162">
        <f t="shared" si="7"/>
        <v>19</v>
      </c>
      <c r="I32" s="23">
        <f t="shared" si="1"/>
        <v>0.64903844593657578</v>
      </c>
      <c r="J32" s="1"/>
      <c r="K32" s="1"/>
      <c r="L32" s="1"/>
      <c r="M32" s="1"/>
    </row>
    <row r="33" spans="1:13" s="57" customFormat="1" x14ac:dyDescent="0.35">
      <c r="A33" s="176"/>
      <c r="B33" s="113" t="s">
        <v>25</v>
      </c>
      <c r="C33" s="150">
        <v>20</v>
      </c>
      <c r="D33" s="149">
        <v>20</v>
      </c>
      <c r="E33" s="144">
        <v>17.86666499999999</v>
      </c>
      <c r="F33" s="145">
        <v>47</v>
      </c>
      <c r="G33" s="161">
        <f t="shared" si="7"/>
        <v>37.86666499999999</v>
      </c>
      <c r="H33" s="162">
        <f t="shared" si="7"/>
        <v>67</v>
      </c>
      <c r="I33" s="23">
        <f t="shared" si="1"/>
        <v>0.52816903733138387</v>
      </c>
      <c r="J33" s="1"/>
      <c r="K33" s="1"/>
      <c r="L33" s="1"/>
      <c r="M33" s="1"/>
    </row>
    <row r="34" spans="1:13" s="57" customFormat="1" x14ac:dyDescent="0.35">
      <c r="A34" s="176"/>
      <c r="B34" s="113" t="s">
        <v>26</v>
      </c>
      <c r="C34" s="150">
        <v>19.5</v>
      </c>
      <c r="D34" s="149">
        <v>20</v>
      </c>
      <c r="E34" s="144">
        <v>12.666666999999997</v>
      </c>
      <c r="F34" s="145">
        <v>25</v>
      </c>
      <c r="G34" s="161">
        <f t="shared" si="7"/>
        <v>32.166666999999997</v>
      </c>
      <c r="H34" s="162">
        <f t="shared" si="7"/>
        <v>45</v>
      </c>
      <c r="I34" s="23">
        <f t="shared" si="1"/>
        <v>0.60621761029826315</v>
      </c>
      <c r="J34" s="1"/>
      <c r="K34" s="1"/>
      <c r="L34" s="1"/>
      <c r="M34" s="1"/>
    </row>
    <row r="35" spans="1:13" s="57" customFormat="1" x14ac:dyDescent="0.35">
      <c r="A35" s="176"/>
      <c r="B35" s="115" t="s">
        <v>158</v>
      </c>
      <c r="C35" s="150">
        <v>6</v>
      </c>
      <c r="D35" s="149">
        <v>6</v>
      </c>
      <c r="E35" s="144">
        <v>1.7999999999999998</v>
      </c>
      <c r="F35" s="145">
        <v>4</v>
      </c>
      <c r="G35" s="161">
        <f t="shared" si="7"/>
        <v>7.8</v>
      </c>
      <c r="H35" s="162">
        <f t="shared" si="7"/>
        <v>10</v>
      </c>
      <c r="I35" s="23">
        <f t="shared" si="1"/>
        <v>0.76923076923076927</v>
      </c>
      <c r="J35" s="1"/>
      <c r="K35" s="1"/>
      <c r="L35" s="1"/>
      <c r="M35" s="1"/>
    </row>
    <row r="36" spans="1:13" s="57" customFormat="1" x14ac:dyDescent="0.35">
      <c r="A36" s="176"/>
      <c r="B36" s="113" t="s">
        <v>41</v>
      </c>
      <c r="C36" s="150">
        <v>8.5</v>
      </c>
      <c r="D36" s="149">
        <v>9</v>
      </c>
      <c r="E36" s="144">
        <v>9.0666669999999989</v>
      </c>
      <c r="F36" s="145">
        <v>21</v>
      </c>
      <c r="G36" s="161">
        <f t="shared" si="7"/>
        <v>17.566666999999999</v>
      </c>
      <c r="H36" s="162">
        <f t="shared" si="7"/>
        <v>30</v>
      </c>
      <c r="I36" s="23">
        <f t="shared" si="1"/>
        <v>0.48387095856032342</v>
      </c>
      <c r="J36" s="1"/>
      <c r="K36" s="1"/>
      <c r="L36" s="1"/>
      <c r="M36" s="1"/>
    </row>
    <row r="37" spans="1:13" s="57" customFormat="1" x14ac:dyDescent="0.35">
      <c r="A37" s="176"/>
      <c r="B37" s="113" t="s">
        <v>32</v>
      </c>
      <c r="C37" s="150">
        <v>18</v>
      </c>
      <c r="D37" s="149">
        <v>18</v>
      </c>
      <c r="E37" s="144">
        <v>11.573510000000001</v>
      </c>
      <c r="F37" s="145">
        <v>25</v>
      </c>
      <c r="G37" s="161">
        <f t="shared" si="7"/>
        <v>29.573509999999999</v>
      </c>
      <c r="H37" s="162">
        <f t="shared" si="7"/>
        <v>43</v>
      </c>
      <c r="I37" s="23">
        <f t="shared" si="1"/>
        <v>0.60865281124898607</v>
      </c>
      <c r="J37" s="56"/>
      <c r="K37" s="56"/>
      <c r="L37" s="56"/>
      <c r="M37" s="56"/>
    </row>
    <row r="38" spans="1:13" s="57" customFormat="1" x14ac:dyDescent="0.35">
      <c r="A38" s="177"/>
      <c r="B38" s="114" t="s">
        <v>57</v>
      </c>
      <c r="C38" s="155">
        <f t="shared" ref="C38:H38" si="8">SUM(C30:C37)</f>
        <v>88.5</v>
      </c>
      <c r="D38" s="156">
        <f t="shared" si="8"/>
        <v>90</v>
      </c>
      <c r="E38" s="146">
        <f t="shared" si="8"/>
        <v>68.373508999999984</v>
      </c>
      <c r="F38" s="147">
        <f t="shared" si="8"/>
        <v>157</v>
      </c>
      <c r="G38" s="163">
        <f>SUM(G30:G37)</f>
        <v>156.87350899999996</v>
      </c>
      <c r="H38" s="164">
        <f t="shared" si="8"/>
        <v>247</v>
      </c>
      <c r="I38" s="48">
        <f t="shared" si="1"/>
        <v>0.56414878818067382</v>
      </c>
      <c r="J38" s="1"/>
      <c r="K38" s="1"/>
      <c r="L38" s="1"/>
      <c r="M38" s="1"/>
    </row>
    <row r="39" spans="1:13" s="57" customFormat="1" x14ac:dyDescent="0.35">
      <c r="A39" s="173" t="s">
        <v>58</v>
      </c>
      <c r="B39" s="111" t="s">
        <v>165</v>
      </c>
      <c r="C39" s="165">
        <v>0</v>
      </c>
      <c r="D39" s="159">
        <v>0</v>
      </c>
      <c r="E39" s="152">
        <v>0.2</v>
      </c>
      <c r="F39" s="153">
        <v>1</v>
      </c>
      <c r="G39" s="161">
        <f t="shared" ref="G39:H44" si="9">C39+E39</f>
        <v>0.2</v>
      </c>
      <c r="H39" s="162">
        <f t="shared" si="9"/>
        <v>1</v>
      </c>
      <c r="I39" s="22">
        <v>0</v>
      </c>
      <c r="J39" s="1"/>
      <c r="K39" s="1"/>
      <c r="L39" s="1"/>
      <c r="M39" s="1"/>
    </row>
    <row r="40" spans="1:13" s="57" customFormat="1" x14ac:dyDescent="0.35">
      <c r="A40" s="176"/>
      <c r="B40" s="113" t="s">
        <v>14</v>
      </c>
      <c r="C40" s="154">
        <v>14.5</v>
      </c>
      <c r="D40" s="149">
        <v>15</v>
      </c>
      <c r="E40" s="144">
        <v>14.574474999999996</v>
      </c>
      <c r="F40" s="145">
        <v>30</v>
      </c>
      <c r="G40" s="161">
        <f t="shared" si="9"/>
        <v>29.074474999999996</v>
      </c>
      <c r="H40" s="162">
        <f t="shared" si="9"/>
        <v>45</v>
      </c>
      <c r="I40" s="23">
        <f t="shared" ref="I40:I60" si="10">C40/G40</f>
        <v>0.49871923740669444</v>
      </c>
      <c r="J40" s="1"/>
      <c r="K40" s="1"/>
      <c r="L40" s="1"/>
      <c r="M40" s="1"/>
    </row>
    <row r="41" spans="1:13" s="57" customFormat="1" x14ac:dyDescent="0.35">
      <c r="A41" s="176"/>
      <c r="B41" s="113" t="s">
        <v>27</v>
      </c>
      <c r="C41" s="150">
        <v>10</v>
      </c>
      <c r="D41" s="149">
        <v>10</v>
      </c>
      <c r="E41" s="144">
        <v>10.259999999999998</v>
      </c>
      <c r="F41" s="145">
        <v>21</v>
      </c>
      <c r="G41" s="161">
        <f t="shared" si="9"/>
        <v>20.259999999999998</v>
      </c>
      <c r="H41" s="162">
        <f t="shared" si="9"/>
        <v>31</v>
      </c>
      <c r="I41" s="23">
        <f t="shared" si="10"/>
        <v>0.49358341559723601</v>
      </c>
      <c r="J41" s="1"/>
      <c r="K41" s="1"/>
      <c r="L41" s="1"/>
      <c r="M41" s="1"/>
    </row>
    <row r="42" spans="1:13" s="57" customFormat="1" x14ac:dyDescent="0.35">
      <c r="A42" s="176"/>
      <c r="B42" s="113" t="s">
        <v>6</v>
      </c>
      <c r="C42" s="150">
        <v>0</v>
      </c>
      <c r="D42" s="149">
        <v>0</v>
      </c>
      <c r="E42" s="144">
        <v>2.6666669999999999</v>
      </c>
      <c r="F42" s="145">
        <v>9</v>
      </c>
      <c r="G42" s="161">
        <f t="shared" si="9"/>
        <v>2.6666669999999999</v>
      </c>
      <c r="H42" s="162">
        <f t="shared" si="9"/>
        <v>9</v>
      </c>
      <c r="I42" s="23">
        <f t="shared" si="10"/>
        <v>0</v>
      </c>
      <c r="J42" s="1"/>
      <c r="K42" s="1"/>
      <c r="L42" s="1"/>
      <c r="M42" s="1"/>
    </row>
    <row r="43" spans="1:13" s="57" customFormat="1" x14ac:dyDescent="0.35">
      <c r="A43" s="176"/>
      <c r="B43" s="113" t="s">
        <v>11</v>
      </c>
      <c r="C43" s="150">
        <v>5</v>
      </c>
      <c r="D43" s="149">
        <v>5</v>
      </c>
      <c r="E43" s="144">
        <v>11.8</v>
      </c>
      <c r="F43" s="145">
        <v>18</v>
      </c>
      <c r="G43" s="161">
        <f t="shared" si="9"/>
        <v>16.8</v>
      </c>
      <c r="H43" s="162">
        <f t="shared" si="9"/>
        <v>23</v>
      </c>
      <c r="I43" s="23">
        <f t="shared" si="10"/>
        <v>0.29761904761904762</v>
      </c>
      <c r="J43" s="1"/>
      <c r="K43" s="1"/>
      <c r="L43" s="1"/>
      <c r="M43" s="1"/>
    </row>
    <row r="44" spans="1:13" s="57" customFormat="1" x14ac:dyDescent="0.35">
      <c r="A44" s="176"/>
      <c r="B44" s="113" t="s">
        <v>13</v>
      </c>
      <c r="C44" s="150">
        <v>5.5</v>
      </c>
      <c r="D44" s="149">
        <v>6</v>
      </c>
      <c r="E44" s="144">
        <v>6.5270980000000005</v>
      </c>
      <c r="F44" s="145">
        <v>21</v>
      </c>
      <c r="G44" s="161">
        <f t="shared" si="9"/>
        <v>12.027098000000001</v>
      </c>
      <c r="H44" s="162">
        <f t="shared" si="9"/>
        <v>27</v>
      </c>
      <c r="I44" s="23">
        <f t="shared" si="10"/>
        <v>0.45730067219872989</v>
      </c>
      <c r="J44" s="56"/>
      <c r="K44" s="56"/>
      <c r="L44" s="56"/>
      <c r="M44" s="56"/>
    </row>
    <row r="45" spans="1:13" s="57" customFormat="1" x14ac:dyDescent="0.35">
      <c r="A45" s="177"/>
      <c r="B45" s="114" t="s">
        <v>59</v>
      </c>
      <c r="C45" s="155">
        <f t="shared" ref="C45:D45" si="11">SUM(C39:C44)</f>
        <v>35</v>
      </c>
      <c r="D45" s="156">
        <f t="shared" si="11"/>
        <v>36</v>
      </c>
      <c r="E45" s="146">
        <f t="shared" ref="E45:H45" si="12">SUM(E39:E44)</f>
        <v>46.028239999999997</v>
      </c>
      <c r="F45" s="147">
        <f t="shared" si="12"/>
        <v>100</v>
      </c>
      <c r="G45" s="163">
        <f t="shared" si="12"/>
        <v>81.028239999999983</v>
      </c>
      <c r="H45" s="164">
        <f t="shared" si="12"/>
        <v>136</v>
      </c>
      <c r="I45" s="48">
        <f t="shared" si="10"/>
        <v>0.43194817016882026</v>
      </c>
      <c r="J45" s="1"/>
      <c r="K45" s="1"/>
      <c r="L45" s="1"/>
      <c r="M45" s="1"/>
    </row>
    <row r="46" spans="1:13" s="57" customFormat="1" x14ac:dyDescent="0.35">
      <c r="A46" s="173" t="s">
        <v>62</v>
      </c>
      <c r="B46" s="111" t="s">
        <v>29</v>
      </c>
      <c r="C46" s="166">
        <v>15</v>
      </c>
      <c r="D46" s="159">
        <v>15</v>
      </c>
      <c r="E46" s="152">
        <v>8.7833330000000007</v>
      </c>
      <c r="F46" s="153">
        <v>13</v>
      </c>
      <c r="G46" s="161">
        <f>C46+E46</f>
        <v>23.783332999999999</v>
      </c>
      <c r="H46" s="162">
        <f>D46+F46</f>
        <v>28</v>
      </c>
      <c r="I46" s="22">
        <f t="shared" si="10"/>
        <v>0.63069377197888965</v>
      </c>
      <c r="J46" s="1"/>
      <c r="K46" s="1"/>
      <c r="L46" s="1"/>
      <c r="M46" s="1"/>
    </row>
    <row r="47" spans="1:13" s="57" customFormat="1" x14ac:dyDescent="0.35">
      <c r="A47" s="177"/>
      <c r="B47" s="114" t="s">
        <v>73</v>
      </c>
      <c r="C47" s="146">
        <f t="shared" ref="C47:H47" si="13">SUM(C46)</f>
        <v>15</v>
      </c>
      <c r="D47" s="147">
        <f t="shared" si="13"/>
        <v>15</v>
      </c>
      <c r="E47" s="146">
        <f t="shared" si="13"/>
        <v>8.7833330000000007</v>
      </c>
      <c r="F47" s="147">
        <f t="shared" si="13"/>
        <v>13</v>
      </c>
      <c r="G47" s="146">
        <f t="shared" si="13"/>
        <v>23.783332999999999</v>
      </c>
      <c r="H47" s="147">
        <f t="shared" si="13"/>
        <v>28</v>
      </c>
      <c r="I47" s="48">
        <f t="shared" si="10"/>
        <v>0.63069377197888965</v>
      </c>
      <c r="J47" s="1"/>
      <c r="K47" s="1"/>
      <c r="L47" s="1"/>
      <c r="M47" s="1"/>
    </row>
    <row r="48" spans="1:13" s="57" customFormat="1" x14ac:dyDescent="0.35">
      <c r="A48" s="173" t="s">
        <v>75</v>
      </c>
      <c r="B48" s="112" t="s">
        <v>39</v>
      </c>
      <c r="C48" s="154">
        <v>9.5</v>
      </c>
      <c r="D48" s="148">
        <v>10</v>
      </c>
      <c r="E48" s="142">
        <v>7.4666679999999994</v>
      </c>
      <c r="F48" s="143">
        <v>16</v>
      </c>
      <c r="G48" s="161">
        <f t="shared" ref="G48:G59" si="14">C48+E48</f>
        <v>16.966667999999999</v>
      </c>
      <c r="H48" s="162">
        <f t="shared" ref="H48:H59" si="15">D48+F48</f>
        <v>26</v>
      </c>
      <c r="I48" s="55">
        <f t="shared" si="10"/>
        <v>0.55992137053663105</v>
      </c>
      <c r="J48" s="1"/>
      <c r="K48" s="1"/>
      <c r="L48" s="1"/>
      <c r="M48" s="1"/>
    </row>
    <row r="49" spans="1:14" s="57" customFormat="1" x14ac:dyDescent="0.35">
      <c r="A49" s="174"/>
      <c r="B49" s="113" t="s">
        <v>21</v>
      </c>
      <c r="C49" s="150">
        <v>9</v>
      </c>
      <c r="D49" s="149">
        <v>9</v>
      </c>
      <c r="E49" s="144">
        <v>18.386665999999998</v>
      </c>
      <c r="F49" s="145">
        <v>28</v>
      </c>
      <c r="G49" s="161">
        <f t="shared" si="14"/>
        <v>27.386665999999998</v>
      </c>
      <c r="H49" s="162">
        <f t="shared" si="15"/>
        <v>37</v>
      </c>
      <c r="I49" s="23">
        <f t="shared" si="10"/>
        <v>0.3286270771330837</v>
      </c>
      <c r="J49" s="1"/>
      <c r="K49" s="1"/>
      <c r="L49" s="1"/>
      <c r="M49" s="1"/>
    </row>
    <row r="50" spans="1:14" s="57" customFormat="1" x14ac:dyDescent="0.35">
      <c r="A50" s="174"/>
      <c r="B50" s="113" t="s">
        <v>0</v>
      </c>
      <c r="C50" s="150">
        <v>5</v>
      </c>
      <c r="D50" s="149">
        <v>5</v>
      </c>
      <c r="E50" s="144">
        <v>4.4868420000000002</v>
      </c>
      <c r="F50" s="145">
        <v>7</v>
      </c>
      <c r="G50" s="161">
        <f t="shared" si="14"/>
        <v>9.4868419999999993</v>
      </c>
      <c r="H50" s="162">
        <f t="shared" si="15"/>
        <v>12</v>
      </c>
      <c r="I50" s="23">
        <f t="shared" si="10"/>
        <v>0.52704577561215848</v>
      </c>
      <c r="J50" s="1"/>
      <c r="K50" s="1"/>
      <c r="L50" s="1"/>
      <c r="M50" s="1"/>
    </row>
    <row r="51" spans="1:14" s="57" customFormat="1" x14ac:dyDescent="0.35">
      <c r="A51" s="174"/>
      <c r="B51" s="113" t="s">
        <v>2</v>
      </c>
      <c r="C51" s="150">
        <v>20</v>
      </c>
      <c r="D51" s="149">
        <v>22</v>
      </c>
      <c r="E51" s="144">
        <v>23.800000000000011</v>
      </c>
      <c r="F51" s="145">
        <v>37</v>
      </c>
      <c r="G51" s="161">
        <f t="shared" si="14"/>
        <v>43.800000000000011</v>
      </c>
      <c r="H51" s="162">
        <f t="shared" si="15"/>
        <v>59</v>
      </c>
      <c r="I51" s="23">
        <f t="shared" si="10"/>
        <v>0.45662100456620991</v>
      </c>
      <c r="J51" s="1"/>
      <c r="K51" s="1"/>
      <c r="L51" s="1"/>
      <c r="M51" s="1"/>
    </row>
    <row r="52" spans="1:14" s="57" customFormat="1" x14ac:dyDescent="0.35">
      <c r="A52" s="174"/>
      <c r="B52" s="113" t="s">
        <v>23</v>
      </c>
      <c r="C52" s="150">
        <v>6.5</v>
      </c>
      <c r="D52" s="149">
        <v>7</v>
      </c>
      <c r="E52" s="144">
        <v>5.4000000000000021</v>
      </c>
      <c r="F52" s="145">
        <v>11</v>
      </c>
      <c r="G52" s="161">
        <f t="shared" si="14"/>
        <v>11.900000000000002</v>
      </c>
      <c r="H52" s="162">
        <f t="shared" si="15"/>
        <v>18</v>
      </c>
      <c r="I52" s="23">
        <f t="shared" si="10"/>
        <v>0.54621848739495793</v>
      </c>
      <c r="J52" s="1"/>
      <c r="K52" s="1"/>
      <c r="L52" s="1"/>
      <c r="M52" s="1"/>
    </row>
    <row r="53" spans="1:14" s="57" customFormat="1" x14ac:dyDescent="0.35">
      <c r="A53" s="174"/>
      <c r="B53" s="113" t="s">
        <v>4</v>
      </c>
      <c r="C53" s="150">
        <v>10.5</v>
      </c>
      <c r="D53" s="149">
        <v>12</v>
      </c>
      <c r="E53" s="144">
        <v>9.1999999999999993</v>
      </c>
      <c r="F53" s="145">
        <v>11</v>
      </c>
      <c r="G53" s="161">
        <f t="shared" si="14"/>
        <v>19.7</v>
      </c>
      <c r="H53" s="162">
        <f t="shared" si="15"/>
        <v>23</v>
      </c>
      <c r="I53" s="23">
        <f t="shared" si="10"/>
        <v>0.53299492385786806</v>
      </c>
      <c r="J53" s="1"/>
      <c r="K53" s="1"/>
      <c r="L53" s="1"/>
      <c r="M53" s="1"/>
    </row>
    <row r="54" spans="1:14" s="57" customFormat="1" x14ac:dyDescent="0.35">
      <c r="A54" s="174"/>
      <c r="B54" s="113" t="s">
        <v>43</v>
      </c>
      <c r="C54" s="150">
        <v>8</v>
      </c>
      <c r="D54" s="149">
        <v>8</v>
      </c>
      <c r="E54" s="144">
        <v>16.952017999999999</v>
      </c>
      <c r="F54" s="145">
        <v>41</v>
      </c>
      <c r="G54" s="161">
        <f t="shared" si="14"/>
        <v>24.952017999999999</v>
      </c>
      <c r="H54" s="162">
        <f t="shared" si="15"/>
        <v>49</v>
      </c>
      <c r="I54" s="23">
        <f t="shared" si="10"/>
        <v>0.32061535063015745</v>
      </c>
      <c r="J54" s="1"/>
      <c r="K54" s="1"/>
      <c r="L54" s="1"/>
      <c r="M54" s="1"/>
    </row>
    <row r="55" spans="1:14" s="57" customFormat="1" x14ac:dyDescent="0.35">
      <c r="A55" s="174"/>
      <c r="B55" s="113" t="s">
        <v>35</v>
      </c>
      <c r="C55" s="150">
        <v>6</v>
      </c>
      <c r="D55" s="149">
        <v>6</v>
      </c>
      <c r="E55" s="144">
        <v>7.3999999999999995</v>
      </c>
      <c r="F55" s="145">
        <v>12</v>
      </c>
      <c r="G55" s="161">
        <f t="shared" si="14"/>
        <v>13.399999999999999</v>
      </c>
      <c r="H55" s="162">
        <f t="shared" si="15"/>
        <v>18</v>
      </c>
      <c r="I55" s="23">
        <f t="shared" si="10"/>
        <v>0.44776119402985082</v>
      </c>
      <c r="J55" s="1"/>
      <c r="K55" s="1"/>
      <c r="L55" s="1"/>
      <c r="M55" s="1"/>
    </row>
    <row r="56" spans="1:14" s="57" customFormat="1" x14ac:dyDescent="0.35">
      <c r="A56" s="174"/>
      <c r="B56" s="113" t="s">
        <v>12</v>
      </c>
      <c r="C56" s="150">
        <v>10.5</v>
      </c>
      <c r="D56" s="149">
        <v>11</v>
      </c>
      <c r="E56" s="144">
        <v>12.200000000000001</v>
      </c>
      <c r="F56" s="145">
        <v>23</v>
      </c>
      <c r="G56" s="161">
        <f t="shared" si="14"/>
        <v>22.700000000000003</v>
      </c>
      <c r="H56" s="162">
        <f t="shared" si="15"/>
        <v>34</v>
      </c>
      <c r="I56" s="23">
        <f t="shared" si="10"/>
        <v>0.46255506607929509</v>
      </c>
      <c r="J56" s="1"/>
      <c r="K56" s="1"/>
      <c r="L56" s="1"/>
      <c r="M56" s="1"/>
    </row>
    <row r="57" spans="1:14" s="57" customFormat="1" x14ac:dyDescent="0.35">
      <c r="A57" s="174"/>
      <c r="B57" s="113" t="s">
        <v>150</v>
      </c>
      <c r="C57" s="150">
        <v>15.5</v>
      </c>
      <c r="D57" s="149">
        <v>16</v>
      </c>
      <c r="E57" s="144">
        <v>11.938041999999999</v>
      </c>
      <c r="F57" s="145">
        <v>25</v>
      </c>
      <c r="G57" s="161">
        <f t="shared" si="14"/>
        <v>27.438041999999999</v>
      </c>
      <c r="H57" s="162">
        <f t="shared" si="15"/>
        <v>41</v>
      </c>
      <c r="I57" s="23">
        <f t="shared" si="10"/>
        <v>0.5649091141415995</v>
      </c>
      <c r="J57" s="1"/>
      <c r="K57" s="1"/>
      <c r="L57" s="1"/>
      <c r="M57" s="1"/>
    </row>
    <row r="58" spans="1:14" s="57" customFormat="1" x14ac:dyDescent="0.35">
      <c r="A58" s="174"/>
      <c r="B58" s="113" t="s">
        <v>142</v>
      </c>
      <c r="C58" s="150">
        <v>16</v>
      </c>
      <c r="D58" s="149">
        <v>16</v>
      </c>
      <c r="E58" s="144">
        <v>7.0999990000000004</v>
      </c>
      <c r="F58" s="145">
        <v>13</v>
      </c>
      <c r="G58" s="161">
        <f t="shared" si="14"/>
        <v>23.099999</v>
      </c>
      <c r="H58" s="162">
        <f t="shared" si="15"/>
        <v>29</v>
      </c>
      <c r="I58" s="23">
        <f t="shared" si="10"/>
        <v>0.69264072262513954</v>
      </c>
      <c r="J58" s="1"/>
      <c r="K58" s="1"/>
      <c r="L58" s="1"/>
      <c r="M58" s="1"/>
      <c r="N58" s="167"/>
    </row>
    <row r="59" spans="1:14" s="57" customFormat="1" x14ac:dyDescent="0.35">
      <c r="A59" s="174"/>
      <c r="B59" s="113" t="s">
        <v>65</v>
      </c>
      <c r="C59" s="150">
        <v>7</v>
      </c>
      <c r="D59" s="149">
        <v>7</v>
      </c>
      <c r="E59" s="144">
        <v>7.5466660000000001</v>
      </c>
      <c r="F59" s="145">
        <v>21</v>
      </c>
      <c r="G59" s="161">
        <f t="shared" si="14"/>
        <v>14.546666</v>
      </c>
      <c r="H59" s="162">
        <f t="shared" si="15"/>
        <v>28</v>
      </c>
      <c r="I59" s="23">
        <f t="shared" si="10"/>
        <v>0.48120992122868567</v>
      </c>
      <c r="J59" s="56"/>
      <c r="K59" s="56"/>
      <c r="L59" s="56"/>
      <c r="M59" s="56"/>
    </row>
    <row r="60" spans="1:14" s="57" customFormat="1" x14ac:dyDescent="0.35">
      <c r="A60" s="175"/>
      <c r="B60" s="114" t="s">
        <v>76</v>
      </c>
      <c r="C60" s="155">
        <f t="shared" ref="C60:F60" si="16">SUM(C48:C59)</f>
        <v>123.5</v>
      </c>
      <c r="D60" s="156">
        <f t="shared" si="16"/>
        <v>129</v>
      </c>
      <c r="E60" s="146">
        <f t="shared" si="16"/>
        <v>131.876901</v>
      </c>
      <c r="F60" s="147">
        <f t="shared" si="16"/>
        <v>245</v>
      </c>
      <c r="G60" s="163">
        <f>SUM(G48:G59)</f>
        <v>255.37690100000003</v>
      </c>
      <c r="H60" s="164">
        <f>SUM(H48:H59)</f>
        <v>374</v>
      </c>
      <c r="I60" s="48">
        <f t="shared" si="10"/>
        <v>0.48359894538778192</v>
      </c>
      <c r="J60" s="1"/>
      <c r="K60" s="1"/>
      <c r="L60" s="1"/>
      <c r="M60" s="1"/>
    </row>
    <row r="61" spans="1:14" s="57" customFormat="1" x14ac:dyDescent="0.35">
      <c r="A61" s="173" t="s">
        <v>60</v>
      </c>
      <c r="B61" s="111" t="s">
        <v>166</v>
      </c>
      <c r="C61" s="165">
        <v>3.5</v>
      </c>
      <c r="D61" s="159">
        <v>4</v>
      </c>
      <c r="E61" s="152">
        <v>0</v>
      </c>
      <c r="F61" s="153">
        <v>0</v>
      </c>
      <c r="G61" s="161">
        <f t="shared" ref="G61:G69" si="17">C61+E61</f>
        <v>3.5</v>
      </c>
      <c r="H61" s="162">
        <f t="shared" ref="H61:H69" si="18">D61+F61</f>
        <v>4</v>
      </c>
      <c r="I61" s="22">
        <v>0</v>
      </c>
      <c r="J61" s="1"/>
      <c r="K61" s="1"/>
      <c r="L61" s="1"/>
      <c r="M61" s="1"/>
    </row>
    <row r="62" spans="1:14" s="57" customFormat="1" x14ac:dyDescent="0.35">
      <c r="A62" s="176"/>
      <c r="B62" s="112" t="s">
        <v>15</v>
      </c>
      <c r="C62" s="154">
        <v>24</v>
      </c>
      <c r="D62" s="148">
        <v>24</v>
      </c>
      <c r="E62" s="142">
        <v>18.880000000000003</v>
      </c>
      <c r="F62" s="143">
        <v>29</v>
      </c>
      <c r="G62" s="161">
        <f t="shared" si="17"/>
        <v>42.88</v>
      </c>
      <c r="H62" s="162">
        <f t="shared" si="18"/>
        <v>53</v>
      </c>
      <c r="I62" s="55">
        <f t="shared" ref="I62:I71" si="19">C62/G62</f>
        <v>0.55970149253731338</v>
      </c>
      <c r="J62" s="1"/>
      <c r="K62" s="1"/>
      <c r="L62" s="1"/>
      <c r="M62" s="1"/>
    </row>
    <row r="63" spans="1:14" s="57" customFormat="1" x14ac:dyDescent="0.35">
      <c r="A63" s="176"/>
      <c r="B63" s="113" t="s">
        <v>7</v>
      </c>
      <c r="C63" s="157">
        <v>15.5</v>
      </c>
      <c r="D63" s="149">
        <v>16</v>
      </c>
      <c r="E63" s="144">
        <v>12.64</v>
      </c>
      <c r="F63" s="145">
        <v>17</v>
      </c>
      <c r="G63" s="161">
        <f t="shared" si="17"/>
        <v>28.14</v>
      </c>
      <c r="H63" s="162">
        <f t="shared" si="18"/>
        <v>33</v>
      </c>
      <c r="I63" s="23">
        <f t="shared" si="19"/>
        <v>0.55081734186211795</v>
      </c>
      <c r="J63" s="1"/>
      <c r="K63" s="1"/>
      <c r="L63" s="1"/>
      <c r="M63" s="1"/>
    </row>
    <row r="64" spans="1:14" s="57" customFormat="1" x14ac:dyDescent="0.35">
      <c r="A64" s="176"/>
      <c r="B64" s="113" t="s">
        <v>9</v>
      </c>
      <c r="C64" s="157">
        <v>14</v>
      </c>
      <c r="D64" s="149">
        <v>14</v>
      </c>
      <c r="E64" s="144">
        <v>12.466666</v>
      </c>
      <c r="F64" s="145">
        <v>19</v>
      </c>
      <c r="G64" s="161">
        <f t="shared" si="17"/>
        <v>26.466666</v>
      </c>
      <c r="H64" s="162">
        <f t="shared" si="18"/>
        <v>33</v>
      </c>
      <c r="I64" s="23">
        <f t="shared" si="19"/>
        <v>0.52896726773217295</v>
      </c>
      <c r="J64" s="1"/>
      <c r="K64" s="1"/>
      <c r="L64" s="1"/>
      <c r="M64" s="1"/>
    </row>
    <row r="65" spans="1:14" s="57" customFormat="1" x14ac:dyDescent="0.35">
      <c r="A65" s="176"/>
      <c r="B65" s="113" t="s">
        <v>28</v>
      </c>
      <c r="C65" s="157">
        <v>6</v>
      </c>
      <c r="D65" s="149">
        <v>6</v>
      </c>
      <c r="E65" s="144">
        <v>4.5333329999999998</v>
      </c>
      <c r="F65" s="145">
        <v>7</v>
      </c>
      <c r="G65" s="161">
        <f t="shared" si="17"/>
        <v>10.533332999999999</v>
      </c>
      <c r="H65" s="162">
        <f t="shared" si="18"/>
        <v>13</v>
      </c>
      <c r="I65" s="23">
        <f t="shared" si="19"/>
        <v>0.56962027119051495</v>
      </c>
      <c r="J65" s="1"/>
      <c r="K65" s="1"/>
      <c r="L65" s="1"/>
      <c r="M65" s="1"/>
    </row>
    <row r="66" spans="1:14" x14ac:dyDescent="0.35">
      <c r="A66" s="176"/>
      <c r="B66" s="113" t="s">
        <v>1</v>
      </c>
      <c r="C66" s="157">
        <v>9</v>
      </c>
      <c r="D66" s="149">
        <v>9</v>
      </c>
      <c r="E66" s="144">
        <v>8.2733100000000004</v>
      </c>
      <c r="F66" s="145">
        <v>17</v>
      </c>
      <c r="G66" s="161">
        <f t="shared" si="17"/>
        <v>17.273310000000002</v>
      </c>
      <c r="H66" s="162">
        <f t="shared" si="18"/>
        <v>26</v>
      </c>
      <c r="I66" s="23">
        <f t="shared" si="19"/>
        <v>0.52103505350161605</v>
      </c>
    </row>
    <row r="67" spans="1:14" x14ac:dyDescent="0.35">
      <c r="A67" s="176"/>
      <c r="B67" s="113" t="s">
        <v>10</v>
      </c>
      <c r="C67" s="157">
        <v>27.5</v>
      </c>
      <c r="D67" s="149">
        <v>28</v>
      </c>
      <c r="E67" s="144">
        <v>48.293860999999993</v>
      </c>
      <c r="F67" s="145">
        <v>82</v>
      </c>
      <c r="G67" s="161">
        <f t="shared" si="17"/>
        <v>75.793860999999993</v>
      </c>
      <c r="H67" s="162">
        <f t="shared" si="18"/>
        <v>110</v>
      </c>
      <c r="I67" s="23">
        <f t="shared" si="19"/>
        <v>0.36282621886751493</v>
      </c>
    </row>
    <row r="68" spans="1:14" s="5" customFormat="1" x14ac:dyDescent="0.35">
      <c r="A68" s="176"/>
      <c r="B68" s="113" t="s">
        <v>33</v>
      </c>
      <c r="C68" s="157">
        <v>13</v>
      </c>
      <c r="D68" s="149">
        <v>13</v>
      </c>
      <c r="E68" s="144">
        <v>17.2</v>
      </c>
      <c r="F68" s="145">
        <v>25</v>
      </c>
      <c r="G68" s="161">
        <f t="shared" si="17"/>
        <v>30.2</v>
      </c>
      <c r="H68" s="162">
        <f t="shared" si="18"/>
        <v>38</v>
      </c>
      <c r="I68" s="23">
        <f t="shared" si="19"/>
        <v>0.43046357615894043</v>
      </c>
      <c r="J68" s="61"/>
      <c r="K68" s="61"/>
      <c r="L68" s="61"/>
      <c r="M68" s="61"/>
      <c r="N68" s="57"/>
    </row>
    <row r="69" spans="1:14" s="5" customFormat="1" x14ac:dyDescent="0.35">
      <c r="A69" s="176"/>
      <c r="B69" s="113" t="s">
        <v>167</v>
      </c>
      <c r="C69" s="157">
        <v>0</v>
      </c>
      <c r="D69" s="149">
        <v>0</v>
      </c>
      <c r="E69" s="144">
        <v>0.155556</v>
      </c>
      <c r="F69" s="145">
        <v>1</v>
      </c>
      <c r="G69" s="161">
        <f t="shared" si="17"/>
        <v>0.155556</v>
      </c>
      <c r="H69" s="162">
        <f t="shared" si="18"/>
        <v>1</v>
      </c>
      <c r="I69" s="23">
        <f t="shared" si="19"/>
        <v>0</v>
      </c>
      <c r="J69" s="61"/>
      <c r="K69" s="61"/>
      <c r="L69" s="61"/>
      <c r="M69" s="61"/>
      <c r="N69" s="57"/>
    </row>
    <row r="70" spans="1:14" s="5" customFormat="1" x14ac:dyDescent="0.35">
      <c r="A70" s="177"/>
      <c r="B70" s="114" t="s">
        <v>61</v>
      </c>
      <c r="C70" s="155">
        <f t="shared" ref="C70:F70" si="20">SUM(C61:C69)</f>
        <v>112.5</v>
      </c>
      <c r="D70" s="156">
        <f t="shared" si="20"/>
        <v>114</v>
      </c>
      <c r="E70" s="146">
        <f t="shared" si="20"/>
        <v>122.44272599999999</v>
      </c>
      <c r="F70" s="147">
        <f t="shared" si="20"/>
        <v>197</v>
      </c>
      <c r="G70" s="168">
        <f>SUM(G61:G69)</f>
        <v>234.94272599999999</v>
      </c>
      <c r="H70" s="169">
        <f>SUM(H61:H69)</f>
        <v>311</v>
      </c>
      <c r="I70" s="48">
        <f t="shared" si="19"/>
        <v>0.47884010675861488</v>
      </c>
      <c r="L70" s="167"/>
      <c r="N70" s="57"/>
    </row>
    <row r="71" spans="1:14" s="5" customFormat="1" x14ac:dyDescent="0.35">
      <c r="A71" s="77" t="s">
        <v>44</v>
      </c>
      <c r="B71" s="63"/>
      <c r="C71" s="132">
        <f t="shared" ref="C71:H71" si="21">SUM(C9:C70)/2</f>
        <v>501.5</v>
      </c>
      <c r="D71" s="78">
        <f t="shared" si="21"/>
        <v>516</v>
      </c>
      <c r="E71" s="132">
        <f t="shared" si="21"/>
        <v>497.06205900000009</v>
      </c>
      <c r="F71" s="78">
        <f t="shared" si="21"/>
        <v>953</v>
      </c>
      <c r="G71" s="132">
        <f t="shared" si="21"/>
        <v>998.5620590000002</v>
      </c>
      <c r="H71" s="78">
        <f t="shared" si="21"/>
        <v>1469</v>
      </c>
      <c r="I71" s="24">
        <f t="shared" si="19"/>
        <v>0.50222216584337487</v>
      </c>
      <c r="N71" s="60"/>
    </row>
    <row r="72" spans="1:14" x14ac:dyDescent="0.35">
      <c r="D72" s="3"/>
      <c r="F72" s="80"/>
      <c r="I72" s="8"/>
    </row>
    <row r="73" spans="1:14" x14ac:dyDescent="0.35">
      <c r="A73" s="1" t="s">
        <v>48</v>
      </c>
      <c r="F73" s="2"/>
      <c r="H73" s="2"/>
    </row>
    <row r="74" spans="1:14" x14ac:dyDescent="0.35">
      <c r="A74" s="1" t="s">
        <v>168</v>
      </c>
      <c r="F74" s="80"/>
    </row>
    <row r="75" spans="1:14" x14ac:dyDescent="0.35">
      <c r="B75" s="7"/>
      <c r="C75" s="133"/>
      <c r="D75" s="9"/>
      <c r="E75" s="133"/>
      <c r="F75" s="88"/>
      <c r="G75" s="133"/>
      <c r="H75" s="88"/>
    </row>
    <row r="77" spans="1:14" s="2" customFormat="1" x14ac:dyDescent="0.35">
      <c r="A77" s="1"/>
      <c r="B77" s="1"/>
      <c r="C77" s="124"/>
      <c r="E77" s="124"/>
      <c r="F77" s="89"/>
      <c r="G77" s="124"/>
      <c r="H77" s="80"/>
      <c r="J77" s="1"/>
      <c r="K77" s="1"/>
      <c r="L77" s="1"/>
      <c r="M77" s="1"/>
      <c r="N77" s="57"/>
    </row>
  </sheetData>
  <mergeCells count="11">
    <mergeCell ref="A30:A38"/>
    <mergeCell ref="A39:A45"/>
    <mergeCell ref="A46:A47"/>
    <mergeCell ref="A48:A60"/>
    <mergeCell ref="A61:A70"/>
    <mergeCell ref="G7:H7"/>
    <mergeCell ref="A9:A14"/>
    <mergeCell ref="A15:A22"/>
    <mergeCell ref="A23:A29"/>
    <mergeCell ref="C7:D7"/>
    <mergeCell ref="E7:F7"/>
  </mergeCells>
  <printOptions horizontalCentered="1"/>
  <pageMargins left="0.7" right="0.7" top="0.5" bottom="0.5" header="0.3" footer="0.3"/>
  <pageSetup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E192-CE78-479D-B4C0-DCE8AC742B5C}">
  <sheetPr>
    <pageSetUpPr fitToPage="1"/>
  </sheetPr>
  <dimension ref="A1:N75"/>
  <sheetViews>
    <sheetView workbookViewId="0"/>
  </sheetViews>
  <sheetFormatPr defaultColWidth="9.140625" defaultRowHeight="13.15" x14ac:dyDescent="0.35"/>
  <cols>
    <col min="1" max="1" width="25.7109375" style="1" customWidth="1"/>
    <col min="2" max="2" width="35.85546875" style="1" bestFit="1" customWidth="1"/>
    <col min="3" max="3" width="10.7109375" style="124" customWidth="1"/>
    <col min="4" max="4" width="10.7109375" style="2" customWidth="1"/>
    <col min="5" max="5" width="10.7109375" style="124" customWidth="1"/>
    <col min="6" max="6" width="10.7109375" style="89" customWidth="1"/>
    <col min="7" max="7" width="10.7109375" style="124" customWidth="1"/>
    <col min="8" max="8" width="10.7109375" style="80" customWidth="1"/>
    <col min="9" max="9" width="10.7109375" style="2" customWidth="1"/>
    <col min="10" max="13" width="7" style="1" customWidth="1"/>
    <col min="14" max="14" width="7" style="57" customWidth="1"/>
    <col min="15" max="16384" width="9.140625" style="1"/>
  </cols>
  <sheetData>
    <row r="1" spans="1:14" x14ac:dyDescent="0.35">
      <c r="A1" s="1" t="s">
        <v>64</v>
      </c>
      <c r="F1" s="79"/>
      <c r="I1" s="4">
        <v>44694</v>
      </c>
    </row>
    <row r="2" spans="1:14" x14ac:dyDescent="0.35">
      <c r="A2" s="1" t="s">
        <v>154</v>
      </c>
      <c r="F2" s="80"/>
    </row>
    <row r="3" spans="1:14" x14ac:dyDescent="0.35">
      <c r="F3" s="80"/>
    </row>
    <row r="4" spans="1:14" s="13" customFormat="1" ht="18" x14ac:dyDescent="0.35">
      <c r="A4" s="12" t="s">
        <v>153</v>
      </c>
      <c r="C4" s="125"/>
      <c r="D4" s="14"/>
      <c r="E4" s="125"/>
      <c r="F4" s="81"/>
      <c r="G4" s="125"/>
      <c r="H4" s="90"/>
      <c r="I4" s="14"/>
      <c r="N4" s="58"/>
    </row>
    <row r="5" spans="1:14" s="13" customFormat="1" ht="18" x14ac:dyDescent="0.35">
      <c r="A5" s="12" t="s">
        <v>63</v>
      </c>
      <c r="C5" s="125"/>
      <c r="D5" s="14"/>
      <c r="E5" s="125"/>
      <c r="F5" s="81"/>
      <c r="G5" s="125"/>
      <c r="H5" s="90"/>
      <c r="I5" s="14"/>
      <c r="N5" s="58"/>
    </row>
    <row r="7" spans="1:14" x14ac:dyDescent="0.35">
      <c r="C7" s="170" t="s">
        <v>156</v>
      </c>
      <c r="D7" s="171"/>
      <c r="E7" s="170" t="s">
        <v>78</v>
      </c>
      <c r="F7" s="172"/>
      <c r="G7" s="170" t="s">
        <v>144</v>
      </c>
      <c r="H7" s="172"/>
      <c r="I7" s="78"/>
    </row>
    <row r="8" spans="1:14" s="7" customFormat="1" ht="52.5" x14ac:dyDescent="0.35">
      <c r="A8" s="75" t="s">
        <v>45</v>
      </c>
      <c r="B8" s="106" t="s">
        <v>155</v>
      </c>
      <c r="C8" s="126" t="s">
        <v>86</v>
      </c>
      <c r="D8" s="107" t="s">
        <v>88</v>
      </c>
      <c r="E8" s="126" t="s">
        <v>86</v>
      </c>
      <c r="F8" s="108" t="s">
        <v>88</v>
      </c>
      <c r="G8" s="138" t="s">
        <v>87</v>
      </c>
      <c r="H8" s="109" t="s">
        <v>88</v>
      </c>
      <c r="I8" s="110" t="s">
        <v>133</v>
      </c>
      <c r="N8" s="59"/>
    </row>
    <row r="9" spans="1:14" x14ac:dyDescent="0.35">
      <c r="A9" s="173" t="s">
        <v>52</v>
      </c>
      <c r="B9" s="112" t="s">
        <v>16</v>
      </c>
      <c r="C9" s="120">
        <v>7.8666669999999996</v>
      </c>
      <c r="D9" s="116">
        <v>8</v>
      </c>
      <c r="E9" s="134">
        <v>8.733334000000001</v>
      </c>
      <c r="F9" s="86">
        <v>17</v>
      </c>
      <c r="G9" s="139">
        <f t="shared" ref="G9:G13" si="0">C9+E9</f>
        <v>16.600000999999999</v>
      </c>
      <c r="H9" s="95">
        <f t="shared" ref="H9:H13" si="1">D9+F9</f>
        <v>25</v>
      </c>
      <c r="I9" s="55">
        <f>C9/G9</f>
        <v>0.47389557386171244</v>
      </c>
    </row>
    <row r="10" spans="1:14" x14ac:dyDescent="0.35">
      <c r="A10" s="174"/>
      <c r="B10" s="113" t="s">
        <v>19</v>
      </c>
      <c r="C10" s="120">
        <v>5</v>
      </c>
      <c r="D10" s="117">
        <v>5</v>
      </c>
      <c r="E10" s="135">
        <v>8.0469650000000001</v>
      </c>
      <c r="F10" s="85">
        <v>14</v>
      </c>
      <c r="G10" s="139">
        <f t="shared" si="0"/>
        <v>13.046965</v>
      </c>
      <c r="H10" s="95">
        <f t="shared" si="1"/>
        <v>19</v>
      </c>
      <c r="I10" s="23">
        <f>C10/G10</f>
        <v>0.38323088932943411</v>
      </c>
    </row>
    <row r="11" spans="1:14" x14ac:dyDescent="0.35">
      <c r="A11" s="174"/>
      <c r="B11" s="113" t="s">
        <v>18</v>
      </c>
      <c r="C11" s="120">
        <v>4</v>
      </c>
      <c r="D11" s="117">
        <v>4</v>
      </c>
      <c r="E11" s="135">
        <v>8.0666679999999999</v>
      </c>
      <c r="F11" s="85">
        <v>15</v>
      </c>
      <c r="G11" s="139">
        <f t="shared" si="0"/>
        <v>12.066668</v>
      </c>
      <c r="H11" s="95">
        <f t="shared" si="1"/>
        <v>19</v>
      </c>
      <c r="I11" s="23">
        <f>C11/G11</f>
        <v>0.33149167607826785</v>
      </c>
    </row>
    <row r="12" spans="1:14" x14ac:dyDescent="0.35">
      <c r="A12" s="174"/>
      <c r="B12" s="113" t="s">
        <v>17</v>
      </c>
      <c r="C12" s="120">
        <v>11.5</v>
      </c>
      <c r="D12" s="117">
        <v>12</v>
      </c>
      <c r="E12" s="135">
        <v>9.3856809999999999</v>
      </c>
      <c r="F12" s="85">
        <v>15</v>
      </c>
      <c r="G12" s="139">
        <f t="shared" si="0"/>
        <v>20.885680999999998</v>
      </c>
      <c r="H12" s="95">
        <f t="shared" si="1"/>
        <v>27</v>
      </c>
      <c r="I12" s="23">
        <f t="shared" ref="I12:I69" si="2">C12/G12</f>
        <v>0.55061647259670399</v>
      </c>
    </row>
    <row r="13" spans="1:14" x14ac:dyDescent="0.35">
      <c r="A13" s="174"/>
      <c r="B13" s="113" t="s">
        <v>20</v>
      </c>
      <c r="C13" s="120">
        <v>3.5</v>
      </c>
      <c r="D13" s="117">
        <v>4</v>
      </c>
      <c r="E13" s="135">
        <v>4.8833340000000005</v>
      </c>
      <c r="F13" s="85">
        <v>16</v>
      </c>
      <c r="G13" s="139">
        <f t="shared" si="0"/>
        <v>8.3833340000000014</v>
      </c>
      <c r="H13" s="95">
        <f t="shared" si="1"/>
        <v>20</v>
      </c>
      <c r="I13" s="23">
        <f t="shared" si="2"/>
        <v>0.41749499662067613</v>
      </c>
      <c r="J13" s="56"/>
      <c r="K13" s="56"/>
      <c r="L13" s="56"/>
      <c r="M13" s="56"/>
    </row>
    <row r="14" spans="1:14" s="57" customFormat="1" ht="13.5" customHeight="1" x14ac:dyDescent="0.35">
      <c r="A14" s="175"/>
      <c r="B14" s="114" t="s">
        <v>53</v>
      </c>
      <c r="C14" s="128">
        <f t="shared" ref="C14:H14" si="3">SUM(C9:C13)</f>
        <v>31.866667</v>
      </c>
      <c r="D14" s="118">
        <f t="shared" si="3"/>
        <v>33</v>
      </c>
      <c r="E14" s="136">
        <f t="shared" si="3"/>
        <v>39.115981999999995</v>
      </c>
      <c r="F14" s="84">
        <f t="shared" si="3"/>
        <v>77</v>
      </c>
      <c r="G14" s="140">
        <f t="shared" si="3"/>
        <v>70.982648999999995</v>
      </c>
      <c r="H14" s="93">
        <f t="shared" si="3"/>
        <v>110</v>
      </c>
      <c r="I14" s="48">
        <f t="shared" si="2"/>
        <v>0.44893600688247071</v>
      </c>
      <c r="J14" s="1"/>
      <c r="K14" s="1"/>
      <c r="L14" s="1"/>
      <c r="M14" s="1"/>
    </row>
    <row r="15" spans="1:14" s="57" customFormat="1" ht="13.5" customHeight="1" x14ac:dyDescent="0.35">
      <c r="A15" s="173" t="s">
        <v>54</v>
      </c>
      <c r="B15" s="111" t="s">
        <v>34</v>
      </c>
      <c r="C15" s="127">
        <v>12</v>
      </c>
      <c r="D15" s="119">
        <v>12</v>
      </c>
      <c r="E15" s="137">
        <v>6.8</v>
      </c>
      <c r="F15" s="83">
        <v>14</v>
      </c>
      <c r="G15" s="139">
        <f t="shared" ref="G15:G21" si="4">C15+E15</f>
        <v>18.8</v>
      </c>
      <c r="H15" s="95">
        <f t="shared" ref="H15:H21" si="5">D15+F15</f>
        <v>26</v>
      </c>
      <c r="I15" s="22">
        <f t="shared" si="2"/>
        <v>0.63829787234042545</v>
      </c>
      <c r="J15" s="1"/>
      <c r="K15" s="1"/>
      <c r="L15" s="1"/>
      <c r="M15" s="1"/>
    </row>
    <row r="16" spans="1:14" s="57" customFormat="1" ht="13.5" customHeight="1" x14ac:dyDescent="0.35">
      <c r="A16" s="176"/>
      <c r="B16" s="113" t="s">
        <v>70</v>
      </c>
      <c r="C16" s="129">
        <v>0</v>
      </c>
      <c r="D16" s="117">
        <v>0</v>
      </c>
      <c r="E16" s="135">
        <v>1.8</v>
      </c>
      <c r="F16" s="85">
        <v>5</v>
      </c>
      <c r="G16" s="139">
        <f t="shared" si="4"/>
        <v>1.8</v>
      </c>
      <c r="H16" s="95">
        <f t="shared" si="5"/>
        <v>5</v>
      </c>
      <c r="I16" s="23">
        <f>C16/G16</f>
        <v>0</v>
      </c>
      <c r="J16" s="1"/>
      <c r="K16" s="1"/>
      <c r="L16" s="1"/>
      <c r="M16" s="1"/>
    </row>
    <row r="17" spans="1:13" s="57" customFormat="1" x14ac:dyDescent="0.35">
      <c r="A17" s="176"/>
      <c r="B17" s="113" t="s">
        <v>5</v>
      </c>
      <c r="C17" s="121">
        <v>11</v>
      </c>
      <c r="D17" s="117">
        <v>11</v>
      </c>
      <c r="E17" s="135">
        <v>12.533332999999999</v>
      </c>
      <c r="F17" s="85">
        <v>25</v>
      </c>
      <c r="G17" s="139">
        <f t="shared" si="4"/>
        <v>23.533332999999999</v>
      </c>
      <c r="H17" s="95">
        <f t="shared" si="5"/>
        <v>36</v>
      </c>
      <c r="I17" s="23">
        <f t="shared" si="2"/>
        <v>0.46742210293799014</v>
      </c>
      <c r="J17" s="1"/>
      <c r="K17" s="1"/>
      <c r="L17" s="1"/>
      <c r="M17" s="1"/>
    </row>
    <row r="18" spans="1:13" s="57" customFormat="1" x14ac:dyDescent="0.35">
      <c r="A18" s="176"/>
      <c r="B18" s="113" t="s">
        <v>37</v>
      </c>
      <c r="C18" s="121">
        <v>9.5</v>
      </c>
      <c r="D18" s="117">
        <v>10</v>
      </c>
      <c r="E18" s="135">
        <v>7.6166670000000023</v>
      </c>
      <c r="F18" s="85">
        <v>18</v>
      </c>
      <c r="G18" s="139">
        <f t="shared" si="4"/>
        <v>17.116667000000003</v>
      </c>
      <c r="H18" s="95">
        <f t="shared" si="5"/>
        <v>28</v>
      </c>
      <c r="I18" s="23">
        <f>C18/G18</f>
        <v>0.55501459483905358</v>
      </c>
      <c r="J18" s="1"/>
      <c r="K18" s="1"/>
      <c r="L18" s="1"/>
      <c r="M18" s="1"/>
    </row>
    <row r="19" spans="1:13" s="57" customFormat="1" x14ac:dyDescent="0.35">
      <c r="A19" s="176"/>
      <c r="B19" s="113" t="s">
        <v>31</v>
      </c>
      <c r="C19" s="121">
        <v>15.5</v>
      </c>
      <c r="D19" s="117">
        <v>16</v>
      </c>
      <c r="E19" s="135">
        <v>10.116666</v>
      </c>
      <c r="F19" s="85">
        <v>18</v>
      </c>
      <c r="G19" s="139">
        <f t="shared" si="4"/>
        <v>25.616666000000002</v>
      </c>
      <c r="H19" s="95">
        <f t="shared" si="5"/>
        <v>34</v>
      </c>
      <c r="I19" s="23">
        <f>C19/G19</f>
        <v>0.60507483682693131</v>
      </c>
      <c r="J19" s="1"/>
      <c r="K19" s="1"/>
      <c r="L19" s="1"/>
      <c r="M19" s="1"/>
    </row>
    <row r="20" spans="1:13" s="57" customFormat="1" x14ac:dyDescent="0.35">
      <c r="A20" s="176"/>
      <c r="B20" s="113" t="s">
        <v>36</v>
      </c>
      <c r="C20" s="121">
        <v>14.5</v>
      </c>
      <c r="D20" s="117">
        <v>15</v>
      </c>
      <c r="E20" s="135">
        <v>10</v>
      </c>
      <c r="F20" s="85">
        <v>16</v>
      </c>
      <c r="G20" s="139">
        <f t="shared" si="4"/>
        <v>24.5</v>
      </c>
      <c r="H20" s="95">
        <f t="shared" si="5"/>
        <v>31</v>
      </c>
      <c r="I20" s="23">
        <f t="shared" si="2"/>
        <v>0.59183673469387754</v>
      </c>
      <c r="J20" s="1"/>
      <c r="K20" s="1"/>
      <c r="L20" s="1"/>
      <c r="M20" s="1"/>
    </row>
    <row r="21" spans="1:13" s="57" customFormat="1" x14ac:dyDescent="0.35">
      <c r="A21" s="176"/>
      <c r="B21" s="113" t="s">
        <v>22</v>
      </c>
      <c r="C21" s="121">
        <v>10</v>
      </c>
      <c r="D21" s="117">
        <v>10</v>
      </c>
      <c r="E21" s="135">
        <v>8.8000000000000007</v>
      </c>
      <c r="F21" s="85">
        <v>18</v>
      </c>
      <c r="G21" s="139">
        <f t="shared" si="4"/>
        <v>18.8</v>
      </c>
      <c r="H21" s="95">
        <f t="shared" si="5"/>
        <v>28</v>
      </c>
      <c r="I21" s="23">
        <f t="shared" si="2"/>
        <v>0.53191489361702127</v>
      </c>
      <c r="J21" s="56"/>
      <c r="K21" s="56"/>
      <c r="L21" s="56"/>
      <c r="M21" s="56"/>
    </row>
    <row r="22" spans="1:13" s="57" customFormat="1" x14ac:dyDescent="0.35">
      <c r="A22" s="177"/>
      <c r="B22" s="114" t="s">
        <v>55</v>
      </c>
      <c r="C22" s="128">
        <f t="shared" ref="C22:H22" si="6">SUM(C15:C21)</f>
        <v>72.5</v>
      </c>
      <c r="D22" s="118">
        <f t="shared" si="6"/>
        <v>74</v>
      </c>
      <c r="E22" s="136">
        <f t="shared" si="6"/>
        <v>57.666666000000006</v>
      </c>
      <c r="F22" s="84">
        <f t="shared" si="6"/>
        <v>114</v>
      </c>
      <c r="G22" s="140">
        <f t="shared" si="6"/>
        <v>130.16666600000002</v>
      </c>
      <c r="H22" s="93">
        <f t="shared" si="6"/>
        <v>188</v>
      </c>
      <c r="I22" s="48">
        <f t="shared" si="2"/>
        <v>0.5569782358872124</v>
      </c>
      <c r="J22" s="1"/>
      <c r="K22" s="1"/>
      <c r="L22" s="1"/>
      <c r="M22" s="1"/>
    </row>
    <row r="23" spans="1:13" s="57" customFormat="1" x14ac:dyDescent="0.35">
      <c r="A23" s="173" t="s">
        <v>50</v>
      </c>
      <c r="B23" s="112" t="s">
        <v>157</v>
      </c>
      <c r="C23" s="121">
        <v>9.1999999999999993</v>
      </c>
      <c r="D23" s="116">
        <v>12</v>
      </c>
      <c r="E23" s="134">
        <v>10.166667999999998</v>
      </c>
      <c r="F23" s="86">
        <v>26</v>
      </c>
      <c r="G23" s="139">
        <f t="shared" ref="G23:G28" si="7">C23+E23</f>
        <v>19.366667999999997</v>
      </c>
      <c r="H23" s="95">
        <f t="shared" ref="H23:H28" si="8">D23+F23</f>
        <v>38</v>
      </c>
      <c r="I23" s="55">
        <f t="shared" ref="I23:I28" si="9">C23/G23</f>
        <v>0.47504299655469906</v>
      </c>
      <c r="J23" s="1"/>
      <c r="K23" s="1"/>
      <c r="L23" s="1"/>
      <c r="M23" s="1"/>
    </row>
    <row r="24" spans="1:13" s="57" customFormat="1" x14ac:dyDescent="0.35">
      <c r="A24" s="174"/>
      <c r="B24" s="112" t="s">
        <v>146</v>
      </c>
      <c r="C24" s="121">
        <v>4.5</v>
      </c>
      <c r="D24" s="116">
        <v>5</v>
      </c>
      <c r="E24" s="134">
        <v>7.64</v>
      </c>
      <c r="F24" s="86">
        <v>11</v>
      </c>
      <c r="G24" s="139">
        <f t="shared" si="7"/>
        <v>12.14</v>
      </c>
      <c r="H24" s="95">
        <f t="shared" si="8"/>
        <v>16</v>
      </c>
      <c r="I24" s="55">
        <f t="shared" si="9"/>
        <v>0.37067545304777594</v>
      </c>
      <c r="J24" s="1"/>
      <c r="K24" s="1"/>
      <c r="L24" s="1"/>
      <c r="M24" s="1"/>
    </row>
    <row r="25" spans="1:13" s="57" customFormat="1" x14ac:dyDescent="0.35">
      <c r="A25" s="174"/>
      <c r="B25" s="113" t="s">
        <v>147</v>
      </c>
      <c r="C25" s="121">
        <v>4</v>
      </c>
      <c r="D25" s="117">
        <v>4</v>
      </c>
      <c r="E25" s="135">
        <v>1.8</v>
      </c>
      <c r="F25" s="85">
        <v>6</v>
      </c>
      <c r="G25" s="139">
        <f t="shared" si="7"/>
        <v>5.8</v>
      </c>
      <c r="H25" s="95">
        <f t="shared" si="8"/>
        <v>10</v>
      </c>
      <c r="I25" s="23">
        <f t="shared" si="9"/>
        <v>0.68965517241379315</v>
      </c>
      <c r="J25" s="1"/>
      <c r="K25" s="1"/>
      <c r="L25" s="1"/>
      <c r="M25" s="1"/>
    </row>
    <row r="26" spans="1:13" s="57" customFormat="1" x14ac:dyDescent="0.35">
      <c r="A26" s="174"/>
      <c r="B26" s="113" t="s">
        <v>23</v>
      </c>
      <c r="C26" s="121">
        <v>7.5</v>
      </c>
      <c r="D26" s="117">
        <v>8</v>
      </c>
      <c r="E26" s="135">
        <v>5.6</v>
      </c>
      <c r="F26" s="85">
        <v>11</v>
      </c>
      <c r="G26" s="139">
        <f t="shared" si="7"/>
        <v>13.1</v>
      </c>
      <c r="H26" s="95">
        <f t="shared" si="8"/>
        <v>19</v>
      </c>
      <c r="I26" s="23">
        <f t="shared" si="9"/>
        <v>0.57251908396946571</v>
      </c>
      <c r="J26" s="1"/>
      <c r="K26" s="1"/>
      <c r="L26" s="1"/>
      <c r="M26" s="1"/>
    </row>
    <row r="27" spans="1:13" s="57" customFormat="1" x14ac:dyDescent="0.35">
      <c r="A27" s="174"/>
      <c r="B27" s="113" t="s">
        <v>42</v>
      </c>
      <c r="C27" s="121">
        <v>5.5</v>
      </c>
      <c r="D27" s="117">
        <v>6</v>
      </c>
      <c r="E27" s="135">
        <v>1.8000000000000003</v>
      </c>
      <c r="F27" s="85">
        <v>3</v>
      </c>
      <c r="G27" s="139">
        <f t="shared" si="7"/>
        <v>7.3000000000000007</v>
      </c>
      <c r="H27" s="95">
        <f t="shared" si="8"/>
        <v>9</v>
      </c>
      <c r="I27" s="23">
        <f t="shared" si="9"/>
        <v>0.75342465753424648</v>
      </c>
      <c r="J27" s="1"/>
      <c r="K27" s="1"/>
      <c r="L27" s="1"/>
      <c r="M27" s="1"/>
    </row>
    <row r="28" spans="1:13" s="57" customFormat="1" x14ac:dyDescent="0.35">
      <c r="A28" s="174"/>
      <c r="B28" s="112" t="s">
        <v>47</v>
      </c>
      <c r="C28" s="130">
        <v>3</v>
      </c>
      <c r="D28" s="116">
        <v>3</v>
      </c>
      <c r="E28" s="134">
        <v>6.4</v>
      </c>
      <c r="F28" s="86">
        <v>10</v>
      </c>
      <c r="G28" s="139">
        <f t="shared" si="7"/>
        <v>9.4</v>
      </c>
      <c r="H28" s="95">
        <f t="shared" si="8"/>
        <v>13</v>
      </c>
      <c r="I28" s="55">
        <f t="shared" si="9"/>
        <v>0.31914893617021273</v>
      </c>
      <c r="J28" s="56"/>
      <c r="K28" s="56"/>
      <c r="L28" s="56"/>
      <c r="M28" s="56"/>
    </row>
    <row r="29" spans="1:13" s="57" customFormat="1" x14ac:dyDescent="0.35">
      <c r="A29" s="175"/>
      <c r="B29" s="114" t="s">
        <v>72</v>
      </c>
      <c r="C29" s="128">
        <f t="shared" ref="C29:H29" si="10">SUM(C23:C28)</f>
        <v>33.700000000000003</v>
      </c>
      <c r="D29" s="118">
        <f t="shared" si="10"/>
        <v>38</v>
      </c>
      <c r="E29" s="136">
        <f t="shared" si="10"/>
        <v>33.406668000000003</v>
      </c>
      <c r="F29" s="84">
        <f t="shared" si="10"/>
        <v>67</v>
      </c>
      <c r="G29" s="140">
        <f t="shared" si="10"/>
        <v>67.106667999999999</v>
      </c>
      <c r="H29" s="93">
        <f t="shared" si="10"/>
        <v>105</v>
      </c>
      <c r="I29" s="48">
        <f t="shared" si="2"/>
        <v>0.50218556522579849</v>
      </c>
      <c r="J29" s="1"/>
      <c r="K29" s="1"/>
      <c r="L29" s="1"/>
      <c r="M29" s="1"/>
    </row>
    <row r="30" spans="1:13" s="57" customFormat="1" x14ac:dyDescent="0.35">
      <c r="A30" s="173" t="s">
        <v>56</v>
      </c>
      <c r="B30" s="113" t="s">
        <v>3</v>
      </c>
      <c r="C30" s="129">
        <v>0</v>
      </c>
      <c r="D30" s="117">
        <v>0</v>
      </c>
      <c r="E30" s="135">
        <v>2</v>
      </c>
      <c r="F30" s="85">
        <v>5</v>
      </c>
      <c r="G30" s="139">
        <f t="shared" ref="G30:G37" si="11">C30+E30</f>
        <v>2</v>
      </c>
      <c r="H30" s="95">
        <f t="shared" ref="H30:H37" si="12">D30+F30</f>
        <v>5</v>
      </c>
      <c r="I30" s="23">
        <f t="shared" si="2"/>
        <v>0</v>
      </c>
      <c r="J30" s="1"/>
      <c r="K30" s="1"/>
      <c r="L30" s="1"/>
      <c r="M30" s="1"/>
    </row>
    <row r="31" spans="1:13" s="57" customFormat="1" x14ac:dyDescent="0.35">
      <c r="A31" s="176"/>
      <c r="B31" s="113" t="s">
        <v>24</v>
      </c>
      <c r="C31" s="129">
        <v>7.5</v>
      </c>
      <c r="D31" s="117">
        <v>8</v>
      </c>
      <c r="E31" s="135">
        <v>8.4000020000000006</v>
      </c>
      <c r="F31" s="85">
        <v>20</v>
      </c>
      <c r="G31" s="139">
        <f t="shared" si="11"/>
        <v>15.900002000000001</v>
      </c>
      <c r="H31" s="95">
        <f t="shared" si="12"/>
        <v>28</v>
      </c>
      <c r="I31" s="23">
        <f t="shared" si="2"/>
        <v>0.47169805387445862</v>
      </c>
      <c r="J31" s="1"/>
      <c r="K31" s="1"/>
      <c r="L31" s="1"/>
      <c r="M31" s="1"/>
    </row>
    <row r="32" spans="1:13" s="57" customFormat="1" x14ac:dyDescent="0.35">
      <c r="A32" s="176"/>
      <c r="B32" s="113" t="s">
        <v>38</v>
      </c>
      <c r="C32" s="121">
        <v>10</v>
      </c>
      <c r="D32" s="117">
        <v>10</v>
      </c>
      <c r="E32" s="135">
        <v>5.5333320000000006</v>
      </c>
      <c r="F32" s="85">
        <v>11</v>
      </c>
      <c r="G32" s="139">
        <f t="shared" si="11"/>
        <v>15.533332000000001</v>
      </c>
      <c r="H32" s="95">
        <f t="shared" si="12"/>
        <v>21</v>
      </c>
      <c r="I32" s="23">
        <f t="shared" si="2"/>
        <v>0.64377687929415262</v>
      </c>
      <c r="J32" s="1"/>
      <c r="K32" s="1"/>
      <c r="L32" s="1"/>
      <c r="M32" s="1"/>
    </row>
    <row r="33" spans="1:13" s="57" customFormat="1" x14ac:dyDescent="0.35">
      <c r="A33" s="176"/>
      <c r="B33" s="113" t="s">
        <v>25</v>
      </c>
      <c r="C33" s="121">
        <v>22</v>
      </c>
      <c r="D33" s="117">
        <v>22</v>
      </c>
      <c r="E33" s="135">
        <v>15.220566999999996</v>
      </c>
      <c r="F33" s="85">
        <v>45</v>
      </c>
      <c r="G33" s="139">
        <f t="shared" si="11"/>
        <v>37.220566999999996</v>
      </c>
      <c r="H33" s="95">
        <f t="shared" si="12"/>
        <v>67</v>
      </c>
      <c r="I33" s="23">
        <f t="shared" si="2"/>
        <v>0.59107106025547662</v>
      </c>
      <c r="J33" s="1"/>
      <c r="K33" s="1"/>
      <c r="L33" s="1"/>
      <c r="M33" s="1"/>
    </row>
    <row r="34" spans="1:13" s="57" customFormat="1" x14ac:dyDescent="0.35">
      <c r="A34" s="176"/>
      <c r="B34" s="113" t="s">
        <v>26</v>
      </c>
      <c r="C34" s="121">
        <v>18.5</v>
      </c>
      <c r="D34" s="117">
        <v>19</v>
      </c>
      <c r="E34" s="135">
        <v>10.799999</v>
      </c>
      <c r="F34" s="85">
        <v>23</v>
      </c>
      <c r="G34" s="139">
        <f t="shared" si="11"/>
        <v>29.299999</v>
      </c>
      <c r="H34" s="95">
        <f t="shared" si="12"/>
        <v>42</v>
      </c>
      <c r="I34" s="23">
        <f>C34/G34</f>
        <v>0.63139933895560885</v>
      </c>
      <c r="J34" s="1"/>
      <c r="K34" s="1"/>
      <c r="L34" s="1"/>
      <c r="M34" s="1"/>
    </row>
    <row r="35" spans="1:13" s="57" customFormat="1" x14ac:dyDescent="0.35">
      <c r="A35" s="176"/>
      <c r="B35" s="115" t="s">
        <v>158</v>
      </c>
      <c r="C35" s="121">
        <v>6</v>
      </c>
      <c r="D35" s="117">
        <v>6</v>
      </c>
      <c r="E35" s="135">
        <v>2.0000010000000001</v>
      </c>
      <c r="F35" s="85">
        <v>5</v>
      </c>
      <c r="G35" s="139">
        <f t="shared" si="11"/>
        <v>8.000001000000001</v>
      </c>
      <c r="H35" s="95">
        <f t="shared" si="12"/>
        <v>11</v>
      </c>
      <c r="I35" s="23">
        <f t="shared" si="2"/>
        <v>0.74999990625001167</v>
      </c>
      <c r="J35" s="1"/>
      <c r="K35" s="1"/>
      <c r="L35" s="1"/>
      <c r="M35" s="1"/>
    </row>
    <row r="36" spans="1:13" s="57" customFormat="1" x14ac:dyDescent="0.35">
      <c r="A36" s="176"/>
      <c r="B36" s="113" t="s">
        <v>41</v>
      </c>
      <c r="C36" s="121">
        <v>10.5</v>
      </c>
      <c r="D36" s="117">
        <v>11</v>
      </c>
      <c r="E36" s="135">
        <v>8.9999990000000007</v>
      </c>
      <c r="F36" s="85">
        <v>23</v>
      </c>
      <c r="G36" s="139">
        <f t="shared" si="11"/>
        <v>19.499999000000003</v>
      </c>
      <c r="H36" s="95">
        <f t="shared" si="12"/>
        <v>34</v>
      </c>
      <c r="I36" s="23">
        <f t="shared" si="2"/>
        <v>0.53846156607495199</v>
      </c>
      <c r="J36" s="1"/>
      <c r="K36" s="1"/>
      <c r="L36" s="1"/>
      <c r="M36" s="1"/>
    </row>
    <row r="37" spans="1:13" s="57" customFormat="1" x14ac:dyDescent="0.35">
      <c r="A37" s="176"/>
      <c r="B37" s="113" t="s">
        <v>32</v>
      </c>
      <c r="C37" s="121">
        <v>19</v>
      </c>
      <c r="D37" s="117">
        <v>19</v>
      </c>
      <c r="E37" s="135">
        <v>13.040177</v>
      </c>
      <c r="F37" s="85">
        <v>27</v>
      </c>
      <c r="G37" s="139">
        <f t="shared" si="11"/>
        <v>32.040177</v>
      </c>
      <c r="H37" s="95">
        <f t="shared" si="12"/>
        <v>46</v>
      </c>
      <c r="I37" s="23">
        <f t="shared" si="2"/>
        <v>0.59300546310964508</v>
      </c>
      <c r="J37" s="56"/>
      <c r="K37" s="56"/>
      <c r="L37" s="56"/>
      <c r="M37" s="56"/>
    </row>
    <row r="38" spans="1:13" s="57" customFormat="1" x14ac:dyDescent="0.35">
      <c r="A38" s="177"/>
      <c r="B38" s="114" t="s">
        <v>57</v>
      </c>
      <c r="C38" s="128">
        <f t="shared" ref="C38:H38" si="13">SUM(C30:C37)</f>
        <v>93.5</v>
      </c>
      <c r="D38" s="118">
        <f t="shared" si="13"/>
        <v>95</v>
      </c>
      <c r="E38" s="136">
        <f t="shared" si="13"/>
        <v>65.994077000000004</v>
      </c>
      <c r="F38" s="84">
        <f t="shared" si="13"/>
        <v>159</v>
      </c>
      <c r="G38" s="140">
        <f t="shared" si="13"/>
        <v>159.494077</v>
      </c>
      <c r="H38" s="93">
        <f t="shared" si="13"/>
        <v>254</v>
      </c>
      <c r="I38" s="48">
        <f t="shared" si="2"/>
        <v>0.58622866603378632</v>
      </c>
      <c r="J38" s="1"/>
      <c r="K38" s="1"/>
      <c r="L38" s="1"/>
      <c r="M38" s="1"/>
    </row>
    <row r="39" spans="1:13" s="57" customFormat="1" x14ac:dyDescent="0.35">
      <c r="A39" s="173" t="s">
        <v>58</v>
      </c>
      <c r="B39" s="111" t="s">
        <v>69</v>
      </c>
      <c r="C39" s="131">
        <v>0</v>
      </c>
      <c r="D39" s="119">
        <v>0</v>
      </c>
      <c r="E39" s="137">
        <v>0.4</v>
      </c>
      <c r="F39" s="83">
        <v>2</v>
      </c>
      <c r="G39" s="139">
        <f t="shared" ref="G39:G44" si="14">C39+E39</f>
        <v>0.4</v>
      </c>
      <c r="H39" s="95">
        <f t="shared" ref="H39:H44" si="15">D39+F39</f>
        <v>2</v>
      </c>
      <c r="I39" s="22">
        <v>0</v>
      </c>
      <c r="J39" s="1"/>
      <c r="K39" s="1"/>
      <c r="L39" s="1"/>
      <c r="M39" s="1"/>
    </row>
    <row r="40" spans="1:13" s="57" customFormat="1" x14ac:dyDescent="0.35">
      <c r="A40" s="176"/>
      <c r="B40" s="113" t="s">
        <v>14</v>
      </c>
      <c r="C40" s="123">
        <v>9.5</v>
      </c>
      <c r="D40" s="117">
        <v>10</v>
      </c>
      <c r="E40" s="135">
        <v>18.740832000000005</v>
      </c>
      <c r="F40" s="85">
        <v>38</v>
      </c>
      <c r="G40" s="139">
        <f t="shared" si="14"/>
        <v>28.240832000000005</v>
      </c>
      <c r="H40" s="95">
        <f t="shared" si="15"/>
        <v>48</v>
      </c>
      <c r="I40" s="23">
        <f t="shared" si="2"/>
        <v>0.33639235557932567</v>
      </c>
      <c r="J40" s="1"/>
      <c r="K40" s="1"/>
      <c r="L40" s="1"/>
      <c r="M40" s="1"/>
    </row>
    <row r="41" spans="1:13" s="57" customFormat="1" x14ac:dyDescent="0.35">
      <c r="A41" s="176"/>
      <c r="B41" s="113" t="s">
        <v>27</v>
      </c>
      <c r="C41" s="121">
        <v>8</v>
      </c>
      <c r="D41" s="117">
        <v>8</v>
      </c>
      <c r="E41" s="135">
        <v>11.306667999999998</v>
      </c>
      <c r="F41" s="85">
        <v>25</v>
      </c>
      <c r="G41" s="139">
        <f t="shared" si="14"/>
        <v>19.306667999999998</v>
      </c>
      <c r="H41" s="95">
        <f t="shared" si="15"/>
        <v>33</v>
      </c>
      <c r="I41" s="23">
        <f t="shared" si="2"/>
        <v>0.41436461226763732</v>
      </c>
      <c r="J41" s="1"/>
      <c r="K41" s="1"/>
      <c r="L41" s="1"/>
      <c r="M41" s="1"/>
    </row>
    <row r="42" spans="1:13" s="57" customFormat="1" x14ac:dyDescent="0.35">
      <c r="A42" s="176"/>
      <c r="B42" s="113" t="s">
        <v>6</v>
      </c>
      <c r="C42" s="121">
        <v>1</v>
      </c>
      <c r="D42" s="117">
        <v>1</v>
      </c>
      <c r="E42" s="135">
        <v>3.2000000000000011</v>
      </c>
      <c r="F42" s="85">
        <v>13</v>
      </c>
      <c r="G42" s="139">
        <f t="shared" si="14"/>
        <v>4.2000000000000011</v>
      </c>
      <c r="H42" s="95">
        <f t="shared" si="15"/>
        <v>14</v>
      </c>
      <c r="I42" s="23">
        <f t="shared" si="2"/>
        <v>0.23809523809523803</v>
      </c>
      <c r="J42" s="1"/>
      <c r="K42" s="1"/>
      <c r="L42" s="1"/>
      <c r="M42" s="1"/>
    </row>
    <row r="43" spans="1:13" s="57" customFormat="1" x14ac:dyDescent="0.35">
      <c r="A43" s="176"/>
      <c r="B43" s="113" t="s">
        <v>11</v>
      </c>
      <c r="C43" s="121">
        <v>7</v>
      </c>
      <c r="D43" s="117">
        <v>7</v>
      </c>
      <c r="E43" s="135">
        <v>8.4</v>
      </c>
      <c r="F43" s="85">
        <v>14</v>
      </c>
      <c r="G43" s="139">
        <f t="shared" si="14"/>
        <v>15.4</v>
      </c>
      <c r="H43" s="95">
        <f t="shared" si="15"/>
        <v>21</v>
      </c>
      <c r="I43" s="23">
        <f t="shared" si="2"/>
        <v>0.45454545454545453</v>
      </c>
      <c r="J43" s="1"/>
      <c r="K43" s="1"/>
      <c r="L43" s="1"/>
      <c r="M43" s="1"/>
    </row>
    <row r="44" spans="1:13" s="57" customFormat="1" x14ac:dyDescent="0.35">
      <c r="A44" s="176"/>
      <c r="B44" s="113" t="s">
        <v>13</v>
      </c>
      <c r="C44" s="121">
        <v>7</v>
      </c>
      <c r="D44" s="117">
        <v>7</v>
      </c>
      <c r="E44" s="135">
        <v>4.12</v>
      </c>
      <c r="F44" s="85">
        <v>10</v>
      </c>
      <c r="G44" s="139">
        <f t="shared" si="14"/>
        <v>11.120000000000001</v>
      </c>
      <c r="H44" s="95">
        <f t="shared" si="15"/>
        <v>17</v>
      </c>
      <c r="I44" s="23">
        <f t="shared" si="2"/>
        <v>0.62949640287769781</v>
      </c>
      <c r="J44" s="56"/>
      <c r="K44" s="56"/>
      <c r="L44" s="56"/>
      <c r="M44" s="56"/>
    </row>
    <row r="45" spans="1:13" s="57" customFormat="1" x14ac:dyDescent="0.35">
      <c r="A45" s="177"/>
      <c r="B45" s="114" t="s">
        <v>59</v>
      </c>
      <c r="C45" s="128">
        <f t="shared" ref="C45:G45" si="16">SUM(C39:C44)</f>
        <v>32.5</v>
      </c>
      <c r="D45" s="118">
        <f t="shared" si="16"/>
        <v>33</v>
      </c>
      <c r="E45" s="136">
        <f>SUM(E39:E44)</f>
        <v>46.167499999999997</v>
      </c>
      <c r="F45" s="84">
        <f>SUM(F39:F44)</f>
        <v>102</v>
      </c>
      <c r="G45" s="140">
        <f t="shared" si="16"/>
        <v>78.667500000000018</v>
      </c>
      <c r="H45" s="93">
        <f>SUM(H39:H44)</f>
        <v>135</v>
      </c>
      <c r="I45" s="48">
        <f t="shared" si="2"/>
        <v>0.41313121683033011</v>
      </c>
      <c r="J45" s="1"/>
      <c r="K45" s="1"/>
      <c r="L45" s="1"/>
      <c r="M45" s="1"/>
    </row>
    <row r="46" spans="1:13" s="57" customFormat="1" x14ac:dyDescent="0.35">
      <c r="A46" s="173" t="s">
        <v>62</v>
      </c>
      <c r="B46" s="111" t="s">
        <v>29</v>
      </c>
      <c r="C46" s="122">
        <v>15</v>
      </c>
      <c r="D46" s="119">
        <v>15</v>
      </c>
      <c r="E46" s="137">
        <v>9.9166670000000003</v>
      </c>
      <c r="F46" s="83">
        <v>14</v>
      </c>
      <c r="G46" s="139">
        <f>C46+E46</f>
        <v>24.916667</v>
      </c>
      <c r="H46" s="95">
        <f>D46+F46</f>
        <v>29</v>
      </c>
      <c r="I46" s="22">
        <f t="shared" si="2"/>
        <v>0.60200668090960963</v>
      </c>
      <c r="J46" s="1"/>
      <c r="K46" s="1"/>
      <c r="L46" s="1"/>
      <c r="M46" s="1"/>
    </row>
    <row r="47" spans="1:13" s="57" customFormat="1" x14ac:dyDescent="0.35">
      <c r="A47" s="177"/>
      <c r="B47" s="114" t="s">
        <v>73</v>
      </c>
      <c r="C47" s="136">
        <f t="shared" ref="C47:H47" si="17">SUM(C46)</f>
        <v>15</v>
      </c>
      <c r="D47" s="84">
        <f t="shared" si="17"/>
        <v>15</v>
      </c>
      <c r="E47" s="136">
        <f t="shared" si="17"/>
        <v>9.9166670000000003</v>
      </c>
      <c r="F47" s="84">
        <f t="shared" si="17"/>
        <v>14</v>
      </c>
      <c r="G47" s="136">
        <f t="shared" si="17"/>
        <v>24.916667</v>
      </c>
      <c r="H47" s="84">
        <f t="shared" si="17"/>
        <v>29</v>
      </c>
      <c r="I47" s="48">
        <f t="shared" si="2"/>
        <v>0.60200668090960963</v>
      </c>
      <c r="J47" s="1"/>
      <c r="K47" s="1"/>
      <c r="L47" s="1"/>
      <c r="M47" s="1"/>
    </row>
    <row r="48" spans="1:13" s="57" customFormat="1" x14ac:dyDescent="0.35">
      <c r="A48" s="173" t="s">
        <v>75</v>
      </c>
      <c r="B48" s="112" t="s">
        <v>39</v>
      </c>
      <c r="C48" s="123">
        <v>7</v>
      </c>
      <c r="D48" s="116">
        <v>7</v>
      </c>
      <c r="E48" s="134">
        <v>11.066667999999998</v>
      </c>
      <c r="F48" s="86">
        <v>18</v>
      </c>
      <c r="G48" s="139">
        <f t="shared" ref="G48:G58" si="18">C48+E48</f>
        <v>18.066668</v>
      </c>
      <c r="H48" s="95">
        <f t="shared" ref="H48:H58" si="19">D48+F48</f>
        <v>25</v>
      </c>
      <c r="I48" s="55">
        <f t="shared" si="2"/>
        <v>0.3874538459443656</v>
      </c>
      <c r="J48" s="1"/>
      <c r="K48" s="1"/>
      <c r="L48" s="1"/>
      <c r="M48" s="1"/>
    </row>
    <row r="49" spans="1:13" s="57" customFormat="1" x14ac:dyDescent="0.35">
      <c r="A49" s="174"/>
      <c r="B49" s="113" t="s">
        <v>21</v>
      </c>
      <c r="C49" s="121">
        <v>10.5</v>
      </c>
      <c r="D49" s="117">
        <v>11</v>
      </c>
      <c r="E49" s="135">
        <v>19.733333000000005</v>
      </c>
      <c r="F49" s="85">
        <v>30</v>
      </c>
      <c r="G49" s="139">
        <f t="shared" si="18"/>
        <v>30.233333000000005</v>
      </c>
      <c r="H49" s="95">
        <f t="shared" si="19"/>
        <v>41</v>
      </c>
      <c r="I49" s="23">
        <f t="shared" ref="I49:I55" si="20">C49/G49</f>
        <v>0.34729879103967792</v>
      </c>
      <c r="J49" s="1"/>
      <c r="K49" s="1"/>
      <c r="L49" s="1"/>
      <c r="M49" s="1"/>
    </row>
    <row r="50" spans="1:13" s="57" customFormat="1" x14ac:dyDescent="0.35">
      <c r="A50" s="174"/>
      <c r="B50" s="113" t="s">
        <v>0</v>
      </c>
      <c r="C50" s="121">
        <v>6</v>
      </c>
      <c r="D50" s="117">
        <v>6</v>
      </c>
      <c r="E50" s="135">
        <v>4</v>
      </c>
      <c r="F50" s="85">
        <v>6</v>
      </c>
      <c r="G50" s="139">
        <f t="shared" si="18"/>
        <v>10</v>
      </c>
      <c r="H50" s="95">
        <f t="shared" si="19"/>
        <v>12</v>
      </c>
      <c r="I50" s="23">
        <f t="shared" si="20"/>
        <v>0.6</v>
      </c>
      <c r="J50" s="1"/>
      <c r="K50" s="1"/>
      <c r="L50" s="1"/>
      <c r="M50" s="1"/>
    </row>
    <row r="51" spans="1:13" s="57" customFormat="1" x14ac:dyDescent="0.35">
      <c r="A51" s="174"/>
      <c r="B51" s="113" t="s">
        <v>2</v>
      </c>
      <c r="C51" s="121">
        <v>21</v>
      </c>
      <c r="D51" s="117">
        <v>23</v>
      </c>
      <c r="E51" s="135">
        <v>35.133330000000015</v>
      </c>
      <c r="F51" s="85">
        <v>58</v>
      </c>
      <c r="G51" s="139">
        <f t="shared" si="18"/>
        <v>56.133330000000015</v>
      </c>
      <c r="H51" s="95">
        <f t="shared" si="19"/>
        <v>81</v>
      </c>
      <c r="I51" s="23">
        <f t="shared" si="20"/>
        <v>0.37410928587347292</v>
      </c>
      <c r="J51" s="1"/>
      <c r="K51" s="1"/>
      <c r="L51" s="1"/>
      <c r="M51" s="1"/>
    </row>
    <row r="52" spans="1:13" s="57" customFormat="1" x14ac:dyDescent="0.35">
      <c r="A52" s="174"/>
      <c r="B52" s="113" t="s">
        <v>4</v>
      </c>
      <c r="C52" s="121">
        <v>10</v>
      </c>
      <c r="D52" s="117">
        <v>11</v>
      </c>
      <c r="E52" s="135">
        <v>8.9833330000000018</v>
      </c>
      <c r="F52" s="85">
        <v>13</v>
      </c>
      <c r="G52" s="139">
        <f t="shared" si="18"/>
        <v>18.983333000000002</v>
      </c>
      <c r="H52" s="95">
        <f t="shared" si="19"/>
        <v>24</v>
      </c>
      <c r="I52" s="23">
        <f t="shared" si="20"/>
        <v>0.52677788457906727</v>
      </c>
      <c r="J52" s="1"/>
      <c r="K52" s="1"/>
      <c r="L52" s="1"/>
      <c r="M52" s="1"/>
    </row>
    <row r="53" spans="1:13" s="57" customFormat="1" x14ac:dyDescent="0.35">
      <c r="A53" s="174"/>
      <c r="B53" s="113" t="s">
        <v>43</v>
      </c>
      <c r="C53" s="121">
        <v>10</v>
      </c>
      <c r="D53" s="117">
        <v>10</v>
      </c>
      <c r="E53" s="135">
        <v>13.297915000000003</v>
      </c>
      <c r="F53" s="85">
        <v>39</v>
      </c>
      <c r="G53" s="139">
        <f t="shared" si="18"/>
        <v>23.297915000000003</v>
      </c>
      <c r="H53" s="95">
        <f t="shared" si="19"/>
        <v>49</v>
      </c>
      <c r="I53" s="23">
        <f t="shared" si="20"/>
        <v>0.42922295836344149</v>
      </c>
      <c r="J53" s="1"/>
      <c r="K53" s="1"/>
      <c r="L53" s="1"/>
      <c r="M53" s="1"/>
    </row>
    <row r="54" spans="1:13" s="57" customFormat="1" x14ac:dyDescent="0.35">
      <c r="A54" s="174"/>
      <c r="B54" s="113" t="s">
        <v>35</v>
      </c>
      <c r="C54" s="121">
        <v>8.5</v>
      </c>
      <c r="D54" s="117">
        <v>9</v>
      </c>
      <c r="E54" s="135">
        <v>7.2</v>
      </c>
      <c r="F54" s="85">
        <v>13</v>
      </c>
      <c r="G54" s="139">
        <f t="shared" si="18"/>
        <v>15.7</v>
      </c>
      <c r="H54" s="95">
        <f t="shared" si="19"/>
        <v>22</v>
      </c>
      <c r="I54" s="23">
        <f t="shared" si="20"/>
        <v>0.54140127388535031</v>
      </c>
      <c r="J54" s="1"/>
      <c r="K54" s="1"/>
      <c r="L54" s="1"/>
      <c r="M54" s="1"/>
    </row>
    <row r="55" spans="1:13" s="57" customFormat="1" x14ac:dyDescent="0.35">
      <c r="A55" s="174"/>
      <c r="B55" s="113" t="s">
        <v>12</v>
      </c>
      <c r="C55" s="121">
        <v>8.5</v>
      </c>
      <c r="D55" s="117">
        <v>9</v>
      </c>
      <c r="E55" s="135">
        <v>13.999999999999996</v>
      </c>
      <c r="F55" s="85">
        <v>26</v>
      </c>
      <c r="G55" s="139">
        <f t="shared" si="18"/>
        <v>22.499999999999996</v>
      </c>
      <c r="H55" s="95">
        <f t="shared" si="19"/>
        <v>35</v>
      </c>
      <c r="I55" s="23">
        <f t="shared" si="20"/>
        <v>0.37777777777777782</v>
      </c>
      <c r="J55" s="1"/>
      <c r="K55" s="1"/>
      <c r="L55" s="1"/>
      <c r="M55" s="1"/>
    </row>
    <row r="56" spans="1:13" s="57" customFormat="1" x14ac:dyDescent="0.35">
      <c r="A56" s="174"/>
      <c r="B56" s="113" t="s">
        <v>150</v>
      </c>
      <c r="C56" s="121">
        <v>12.5</v>
      </c>
      <c r="D56" s="117">
        <v>13</v>
      </c>
      <c r="E56" s="135">
        <v>17.362444</v>
      </c>
      <c r="F56" s="85">
        <v>33</v>
      </c>
      <c r="G56" s="139">
        <f t="shared" si="18"/>
        <v>29.862444</v>
      </c>
      <c r="H56" s="95">
        <f t="shared" si="19"/>
        <v>46</v>
      </c>
      <c r="I56" s="23">
        <f t="shared" si="2"/>
        <v>0.41858596704275108</v>
      </c>
      <c r="J56" s="1"/>
      <c r="K56" s="1"/>
      <c r="L56" s="1"/>
      <c r="M56" s="1"/>
    </row>
    <row r="57" spans="1:13" s="57" customFormat="1" x14ac:dyDescent="0.35">
      <c r="A57" s="174"/>
      <c r="B57" s="113" t="s">
        <v>142</v>
      </c>
      <c r="C57" s="121">
        <v>11</v>
      </c>
      <c r="D57" s="117">
        <v>11</v>
      </c>
      <c r="E57" s="135">
        <v>11.699997999999999</v>
      </c>
      <c r="F57" s="85">
        <v>18</v>
      </c>
      <c r="G57" s="139">
        <f t="shared" si="18"/>
        <v>22.699998000000001</v>
      </c>
      <c r="H57" s="95">
        <f t="shared" si="19"/>
        <v>29</v>
      </c>
      <c r="I57" s="23">
        <f t="shared" si="2"/>
        <v>0.48458154049176566</v>
      </c>
      <c r="J57" s="1"/>
      <c r="K57" s="1"/>
      <c r="L57" s="1"/>
      <c r="M57" s="1"/>
    </row>
    <row r="58" spans="1:13" s="57" customFormat="1" x14ac:dyDescent="0.35">
      <c r="A58" s="174"/>
      <c r="B58" s="113" t="s">
        <v>65</v>
      </c>
      <c r="C58" s="121">
        <v>6</v>
      </c>
      <c r="D58" s="117">
        <v>6</v>
      </c>
      <c r="E58" s="135">
        <v>7.8399990000000006</v>
      </c>
      <c r="F58" s="85">
        <v>20</v>
      </c>
      <c r="G58" s="139">
        <f t="shared" si="18"/>
        <v>13.839999000000001</v>
      </c>
      <c r="H58" s="95">
        <f t="shared" si="19"/>
        <v>26</v>
      </c>
      <c r="I58" s="23">
        <f t="shared" si="2"/>
        <v>0.43352604288482965</v>
      </c>
      <c r="J58" s="56"/>
      <c r="K58" s="56"/>
      <c r="L58" s="56"/>
      <c r="M58" s="56"/>
    </row>
    <row r="59" spans="1:13" x14ac:dyDescent="0.35">
      <c r="A59" s="175"/>
      <c r="B59" s="114" t="s">
        <v>76</v>
      </c>
      <c r="C59" s="128">
        <f t="shared" ref="C59:H59" si="21">SUM(C48:C58)</f>
        <v>111</v>
      </c>
      <c r="D59" s="118">
        <f t="shared" si="21"/>
        <v>116</v>
      </c>
      <c r="E59" s="136">
        <f t="shared" si="21"/>
        <v>150.31702000000001</v>
      </c>
      <c r="F59" s="84">
        <f t="shared" si="21"/>
        <v>274</v>
      </c>
      <c r="G59" s="140">
        <f t="shared" si="21"/>
        <v>261.31702000000001</v>
      </c>
      <c r="H59" s="93">
        <f t="shared" si="21"/>
        <v>390</v>
      </c>
      <c r="I59" s="48">
        <f t="shared" si="2"/>
        <v>0.42477141366452131</v>
      </c>
    </row>
    <row r="60" spans="1:13" x14ac:dyDescent="0.35">
      <c r="A60" s="173" t="s">
        <v>60</v>
      </c>
      <c r="B60" s="111" t="s">
        <v>160</v>
      </c>
      <c r="C60" s="131">
        <v>4.5</v>
      </c>
      <c r="D60" s="119">
        <v>5</v>
      </c>
      <c r="E60" s="137">
        <v>0</v>
      </c>
      <c r="F60" s="83">
        <v>0</v>
      </c>
      <c r="G60" s="139">
        <f t="shared" ref="G60:G68" si="22">C60+E60</f>
        <v>4.5</v>
      </c>
      <c r="H60" s="95">
        <f t="shared" ref="H60:H68" si="23">D60+F60</f>
        <v>5</v>
      </c>
      <c r="I60" s="22">
        <v>0</v>
      </c>
    </row>
    <row r="61" spans="1:13" x14ac:dyDescent="0.35">
      <c r="A61" s="176"/>
      <c r="B61" s="112" t="s">
        <v>15</v>
      </c>
      <c r="C61" s="123">
        <v>24</v>
      </c>
      <c r="D61" s="116">
        <v>24</v>
      </c>
      <c r="E61" s="134">
        <v>33.186675999999999</v>
      </c>
      <c r="F61" s="86">
        <v>87</v>
      </c>
      <c r="G61" s="139">
        <f t="shared" si="22"/>
        <v>57.186675999999999</v>
      </c>
      <c r="H61" s="95">
        <f t="shared" si="23"/>
        <v>111</v>
      </c>
      <c r="I61" s="55">
        <f t="shared" si="2"/>
        <v>0.41967817818262421</v>
      </c>
    </row>
    <row r="62" spans="1:13" x14ac:dyDescent="0.35">
      <c r="A62" s="176"/>
      <c r="B62" s="113" t="s">
        <v>7</v>
      </c>
      <c r="C62" s="120">
        <v>15</v>
      </c>
      <c r="D62" s="117">
        <v>15</v>
      </c>
      <c r="E62" s="135">
        <v>15.346667999999999</v>
      </c>
      <c r="F62" s="85">
        <v>28</v>
      </c>
      <c r="G62" s="139">
        <f t="shared" si="22"/>
        <v>30.346668000000001</v>
      </c>
      <c r="H62" s="95">
        <f t="shared" si="23"/>
        <v>43</v>
      </c>
      <c r="I62" s="23">
        <f t="shared" si="2"/>
        <v>0.49428820323865535</v>
      </c>
    </row>
    <row r="63" spans="1:13" x14ac:dyDescent="0.35">
      <c r="A63" s="176"/>
      <c r="B63" s="113" t="s">
        <v>9</v>
      </c>
      <c r="C63" s="120">
        <v>15</v>
      </c>
      <c r="D63" s="117">
        <v>15</v>
      </c>
      <c r="E63" s="135">
        <v>9.800002000000001</v>
      </c>
      <c r="F63" s="85">
        <v>16</v>
      </c>
      <c r="G63" s="139">
        <f t="shared" si="22"/>
        <v>24.800001999999999</v>
      </c>
      <c r="H63" s="95">
        <f t="shared" si="23"/>
        <v>31</v>
      </c>
      <c r="I63" s="23">
        <f t="shared" si="2"/>
        <v>0.60483866090010796</v>
      </c>
    </row>
    <row r="64" spans="1:13" x14ac:dyDescent="0.35">
      <c r="A64" s="176"/>
      <c r="B64" s="113" t="s">
        <v>28</v>
      </c>
      <c r="C64" s="120">
        <v>6</v>
      </c>
      <c r="D64" s="117">
        <v>6</v>
      </c>
      <c r="E64" s="135">
        <v>3.7333310000000002</v>
      </c>
      <c r="F64" s="85">
        <v>13</v>
      </c>
      <c r="G64" s="139">
        <f t="shared" si="22"/>
        <v>9.7333309999999997</v>
      </c>
      <c r="H64" s="95">
        <f t="shared" si="23"/>
        <v>19</v>
      </c>
      <c r="I64" s="23">
        <f t="shared" si="2"/>
        <v>0.61643850394073729</v>
      </c>
    </row>
    <row r="65" spans="1:14" x14ac:dyDescent="0.35">
      <c r="A65" s="176"/>
      <c r="B65" s="113" t="s">
        <v>1</v>
      </c>
      <c r="C65" s="120">
        <v>11</v>
      </c>
      <c r="D65" s="117">
        <v>11</v>
      </c>
      <c r="E65" s="135">
        <v>6.7546940000000006</v>
      </c>
      <c r="F65" s="85">
        <v>15</v>
      </c>
      <c r="G65" s="139">
        <f t="shared" si="22"/>
        <v>17.754694000000001</v>
      </c>
      <c r="H65" s="95">
        <f t="shared" si="23"/>
        <v>26</v>
      </c>
      <c r="I65" s="23">
        <f t="shared" si="2"/>
        <v>0.61955446824372185</v>
      </c>
    </row>
    <row r="66" spans="1:14" x14ac:dyDescent="0.35">
      <c r="A66" s="176"/>
      <c r="B66" s="113" t="s">
        <v>10</v>
      </c>
      <c r="C66" s="120">
        <v>28.5</v>
      </c>
      <c r="D66" s="117">
        <v>29</v>
      </c>
      <c r="E66" s="135">
        <v>55.678629999999984</v>
      </c>
      <c r="F66" s="85">
        <v>101</v>
      </c>
      <c r="G66" s="139">
        <f t="shared" si="22"/>
        <v>84.178629999999984</v>
      </c>
      <c r="H66" s="95">
        <f t="shared" si="23"/>
        <v>130</v>
      </c>
      <c r="I66" s="23">
        <f t="shared" si="2"/>
        <v>0.33856573812142116</v>
      </c>
    </row>
    <row r="67" spans="1:14" s="5" customFormat="1" x14ac:dyDescent="0.35">
      <c r="A67" s="176"/>
      <c r="B67" s="113" t="s">
        <v>33</v>
      </c>
      <c r="C67" s="120">
        <v>12</v>
      </c>
      <c r="D67" s="117">
        <v>12</v>
      </c>
      <c r="E67" s="135">
        <v>18.953488999999998</v>
      </c>
      <c r="F67" s="85">
        <v>27</v>
      </c>
      <c r="G67" s="139">
        <f t="shared" si="22"/>
        <v>30.953488999999998</v>
      </c>
      <c r="H67" s="95">
        <f t="shared" si="23"/>
        <v>39</v>
      </c>
      <c r="I67" s="23">
        <f t="shared" si="2"/>
        <v>0.38767842940096353</v>
      </c>
      <c r="J67" s="61"/>
      <c r="K67" s="61"/>
      <c r="L67" s="61"/>
      <c r="M67" s="61"/>
      <c r="N67" s="57"/>
    </row>
    <row r="68" spans="1:14" s="5" customFormat="1" x14ac:dyDescent="0.35">
      <c r="A68" s="177"/>
      <c r="B68" s="114" t="s">
        <v>61</v>
      </c>
      <c r="C68" s="128">
        <f t="shared" ref="C68:F68" si="24">SUM(C60:C67)</f>
        <v>116</v>
      </c>
      <c r="D68" s="118">
        <f t="shared" si="24"/>
        <v>117</v>
      </c>
      <c r="E68" s="136">
        <f t="shared" si="24"/>
        <v>143.45348999999999</v>
      </c>
      <c r="F68" s="84">
        <f t="shared" si="24"/>
        <v>287</v>
      </c>
      <c r="G68" s="141">
        <f t="shared" si="22"/>
        <v>259.45348999999999</v>
      </c>
      <c r="H68" s="105">
        <f t="shared" si="23"/>
        <v>404</v>
      </c>
      <c r="I68" s="48">
        <f t="shared" si="2"/>
        <v>0.44709361974664519</v>
      </c>
      <c r="N68" s="57"/>
    </row>
    <row r="69" spans="1:14" s="5" customFormat="1" x14ac:dyDescent="0.35">
      <c r="A69" s="77" t="s">
        <v>44</v>
      </c>
      <c r="B69" s="63"/>
      <c r="C69" s="132">
        <f t="shared" ref="C69:H69" si="25">SUM(C9:C68)/2</f>
        <v>506.066667</v>
      </c>
      <c r="D69" s="78">
        <f t="shared" si="25"/>
        <v>521</v>
      </c>
      <c r="E69" s="132">
        <f t="shared" si="25"/>
        <v>546.03807000000006</v>
      </c>
      <c r="F69" s="78">
        <f t="shared" si="25"/>
        <v>1094</v>
      </c>
      <c r="G69" s="132">
        <f t="shared" si="25"/>
        <v>1052.1047369999999</v>
      </c>
      <c r="H69" s="78">
        <f t="shared" si="25"/>
        <v>1615</v>
      </c>
      <c r="I69" s="24">
        <f t="shared" si="2"/>
        <v>0.48100407611794649</v>
      </c>
      <c r="N69" s="60"/>
    </row>
    <row r="70" spans="1:14" x14ac:dyDescent="0.35">
      <c r="D70" s="3"/>
      <c r="F70" s="80"/>
      <c r="I70" s="8"/>
    </row>
    <row r="71" spans="1:14" x14ac:dyDescent="0.35">
      <c r="A71" s="1" t="s">
        <v>48</v>
      </c>
      <c r="F71" s="2"/>
      <c r="H71" s="2"/>
    </row>
    <row r="72" spans="1:14" x14ac:dyDescent="0.35">
      <c r="A72" s="1" t="s">
        <v>159</v>
      </c>
      <c r="F72" s="80"/>
    </row>
    <row r="73" spans="1:14" x14ac:dyDescent="0.35">
      <c r="B73" s="7"/>
      <c r="C73" s="133"/>
      <c r="D73" s="9"/>
      <c r="E73" s="133"/>
      <c r="F73" s="88"/>
      <c r="G73" s="133"/>
      <c r="H73" s="88"/>
    </row>
    <row r="75" spans="1:14" s="2" customFormat="1" x14ac:dyDescent="0.35">
      <c r="A75" s="1"/>
      <c r="B75" s="1"/>
      <c r="C75" s="124"/>
      <c r="E75" s="124"/>
      <c r="F75" s="89"/>
      <c r="G75" s="124"/>
      <c r="H75" s="80"/>
      <c r="J75" s="1"/>
      <c r="K75" s="1"/>
      <c r="L75" s="1"/>
      <c r="M75" s="1"/>
      <c r="N75" s="57"/>
    </row>
  </sheetData>
  <mergeCells count="11">
    <mergeCell ref="A60:A68"/>
    <mergeCell ref="C7:D7"/>
    <mergeCell ref="E7:F7"/>
    <mergeCell ref="G7:H7"/>
    <mergeCell ref="A15:A22"/>
    <mergeCell ref="A9:A14"/>
    <mergeCell ref="A23:A29"/>
    <mergeCell ref="A48:A59"/>
    <mergeCell ref="A30:A38"/>
    <mergeCell ref="A39:A45"/>
    <mergeCell ref="A46:A47"/>
  </mergeCells>
  <printOptions horizontalCentered="1"/>
  <pageMargins left="0.7" right="0.7" top="0.5" bottom="0.5" header="0.3" footer="0.3"/>
  <pageSetup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AEB74-9B84-4D88-9E6C-87B9460936FA}">
  <sheetPr>
    <pageSetUpPr fitToPage="1"/>
  </sheetPr>
  <dimension ref="A1:O82"/>
  <sheetViews>
    <sheetView workbookViewId="0"/>
  </sheetViews>
  <sheetFormatPr defaultColWidth="9.140625" defaultRowHeight="13.15" x14ac:dyDescent="0.35"/>
  <cols>
    <col min="1" max="1" width="25.7109375" style="1" customWidth="1"/>
    <col min="2" max="2" width="22" style="1" customWidth="1"/>
    <col min="3" max="3" width="30.7109375" style="1" customWidth="1"/>
    <col min="4" max="6" width="10.7109375" style="2" customWidth="1"/>
    <col min="7" max="7" width="10.7109375" style="89" customWidth="1"/>
    <col min="8" max="8" width="10.7109375" style="2" customWidth="1"/>
    <col min="9" max="9" width="10.7109375" style="80" customWidth="1"/>
    <col min="10" max="10" width="10.7109375" style="2" customWidth="1"/>
    <col min="11" max="14" width="7" style="1" customWidth="1"/>
    <col min="15" max="15" width="7" style="57" customWidth="1"/>
    <col min="16" max="16384" width="9.140625" style="1"/>
  </cols>
  <sheetData>
    <row r="1" spans="1:15" x14ac:dyDescent="0.35">
      <c r="A1" s="1" t="s">
        <v>64</v>
      </c>
      <c r="G1" s="79"/>
      <c r="J1" s="4">
        <v>44166</v>
      </c>
    </row>
    <row r="2" spans="1:15" x14ac:dyDescent="0.35">
      <c r="A2" s="1" t="s">
        <v>152</v>
      </c>
      <c r="G2" s="80"/>
    </row>
    <row r="3" spans="1:15" x14ac:dyDescent="0.35">
      <c r="G3" s="80"/>
    </row>
    <row r="4" spans="1:15" s="13" customFormat="1" ht="18" x14ac:dyDescent="0.35">
      <c r="A4" s="12" t="s">
        <v>149</v>
      </c>
      <c r="B4" s="12"/>
      <c r="D4" s="14"/>
      <c r="E4" s="14"/>
      <c r="F4" s="14"/>
      <c r="G4" s="81"/>
      <c r="H4" s="14"/>
      <c r="I4" s="90"/>
      <c r="J4" s="14"/>
      <c r="O4" s="58"/>
    </row>
    <row r="5" spans="1:15" s="13" customFormat="1" ht="18" x14ac:dyDescent="0.35">
      <c r="A5" s="12" t="s">
        <v>63</v>
      </c>
      <c r="B5" s="12"/>
      <c r="D5" s="14"/>
      <c r="E5" s="14"/>
      <c r="F5" s="14"/>
      <c r="G5" s="81"/>
      <c r="H5" s="14"/>
      <c r="I5" s="90"/>
      <c r="J5" s="14"/>
      <c r="O5" s="58"/>
    </row>
    <row r="7" spans="1:15" x14ac:dyDescent="0.35">
      <c r="A7" s="75" t="s">
        <v>45</v>
      </c>
      <c r="B7" s="66" t="s">
        <v>46</v>
      </c>
      <c r="C7" s="68" t="s">
        <v>79</v>
      </c>
      <c r="D7" s="180" t="s">
        <v>77</v>
      </c>
      <c r="E7" s="181"/>
      <c r="F7" s="170" t="s">
        <v>78</v>
      </c>
      <c r="G7" s="172"/>
      <c r="H7" s="170" t="s">
        <v>144</v>
      </c>
      <c r="I7" s="172"/>
      <c r="J7" s="78"/>
    </row>
    <row r="8" spans="1:15" s="7" customFormat="1" ht="52.5" x14ac:dyDescent="0.35">
      <c r="A8" s="76"/>
      <c r="B8" s="67"/>
      <c r="C8" s="69"/>
      <c r="D8" s="35" t="s">
        <v>86</v>
      </c>
      <c r="E8" s="34" t="s">
        <v>88</v>
      </c>
      <c r="F8" s="35" t="s">
        <v>86</v>
      </c>
      <c r="G8" s="82" t="s">
        <v>88</v>
      </c>
      <c r="H8" s="33" t="s">
        <v>87</v>
      </c>
      <c r="I8" s="91" t="s">
        <v>88</v>
      </c>
      <c r="J8" s="17" t="s">
        <v>133</v>
      </c>
      <c r="O8" s="59"/>
    </row>
    <row r="9" spans="1:15" x14ac:dyDescent="0.35">
      <c r="A9" s="173" t="s">
        <v>30</v>
      </c>
      <c r="B9" s="27" t="s">
        <v>85</v>
      </c>
      <c r="C9" s="21" t="s">
        <v>30</v>
      </c>
      <c r="D9" s="36">
        <v>0.2</v>
      </c>
      <c r="E9" s="37">
        <v>1</v>
      </c>
      <c r="F9" s="36">
        <v>11.23</v>
      </c>
      <c r="G9" s="83">
        <v>16</v>
      </c>
      <c r="H9" s="32">
        <v>11.43</v>
      </c>
      <c r="I9" s="92">
        <v>17</v>
      </c>
      <c r="J9" s="22">
        <f>D9/H9</f>
        <v>1.7497812773403325E-2</v>
      </c>
    </row>
    <row r="10" spans="1:15" x14ac:dyDescent="0.35">
      <c r="A10" s="175"/>
      <c r="B10" s="97" t="s">
        <v>74</v>
      </c>
      <c r="C10" s="98"/>
      <c r="D10" s="99">
        <v>0.2</v>
      </c>
      <c r="E10" s="100">
        <v>1</v>
      </c>
      <c r="F10" s="99">
        <v>11.23</v>
      </c>
      <c r="G10" s="101">
        <v>16</v>
      </c>
      <c r="H10" s="102">
        <v>11.43</v>
      </c>
      <c r="I10" s="103">
        <v>17</v>
      </c>
      <c r="J10" s="104">
        <f>D10/H10</f>
        <v>1.7497812773403325E-2</v>
      </c>
    </row>
    <row r="11" spans="1:15" x14ac:dyDescent="0.35">
      <c r="A11" s="182" t="s">
        <v>52</v>
      </c>
      <c r="B11" s="49" t="s">
        <v>151</v>
      </c>
      <c r="C11" s="50" t="s">
        <v>70</v>
      </c>
      <c r="D11" s="51">
        <v>0</v>
      </c>
      <c r="E11" s="52">
        <v>0</v>
      </c>
      <c r="F11" s="51">
        <v>0.68</v>
      </c>
      <c r="G11" s="86">
        <v>1</v>
      </c>
      <c r="H11" s="53">
        <v>0.68</v>
      </c>
      <c r="I11" s="95">
        <v>1</v>
      </c>
      <c r="J11" s="55">
        <f>D11/H11</f>
        <v>0</v>
      </c>
    </row>
    <row r="12" spans="1:15" x14ac:dyDescent="0.35">
      <c r="A12" s="176"/>
      <c r="B12" s="49" t="s">
        <v>80</v>
      </c>
      <c r="C12" s="50" t="s">
        <v>16</v>
      </c>
      <c r="D12" s="51">
        <v>6.68</v>
      </c>
      <c r="E12" s="52">
        <v>8</v>
      </c>
      <c r="F12" s="51">
        <v>6.09</v>
      </c>
      <c r="G12" s="86">
        <v>16</v>
      </c>
      <c r="H12" s="53">
        <v>12.77</v>
      </c>
      <c r="I12" s="95">
        <v>24</v>
      </c>
      <c r="J12" s="55">
        <f>D12/H12</f>
        <v>0.5231010180109632</v>
      </c>
    </row>
    <row r="13" spans="1:15" x14ac:dyDescent="0.35">
      <c r="A13" s="176"/>
      <c r="B13" s="25" t="s">
        <v>83</v>
      </c>
      <c r="C13" s="19" t="s">
        <v>17</v>
      </c>
      <c r="D13" s="38">
        <v>10.82</v>
      </c>
      <c r="E13" s="39">
        <v>12</v>
      </c>
      <c r="F13" s="38">
        <v>8.44</v>
      </c>
      <c r="G13" s="85">
        <v>12</v>
      </c>
      <c r="H13" s="18">
        <v>19.260000000000002</v>
      </c>
      <c r="I13" s="94">
        <v>24</v>
      </c>
      <c r="J13" s="23">
        <f t="shared" ref="J13:J75" si="0">D13/H13</f>
        <v>0.56178608515057105</v>
      </c>
    </row>
    <row r="14" spans="1:15" x14ac:dyDescent="0.35">
      <c r="A14" s="176"/>
      <c r="B14" s="25" t="s">
        <v>82</v>
      </c>
      <c r="C14" s="19" t="s">
        <v>18</v>
      </c>
      <c r="D14" s="38">
        <v>1.5</v>
      </c>
      <c r="E14" s="39">
        <v>2</v>
      </c>
      <c r="F14" s="38">
        <v>7.27</v>
      </c>
      <c r="G14" s="85">
        <v>18</v>
      </c>
      <c r="H14" s="18">
        <v>8.77</v>
      </c>
      <c r="I14" s="94">
        <v>20</v>
      </c>
      <c r="J14" s="23">
        <f t="shared" si="0"/>
        <v>0.17103762827822122</v>
      </c>
    </row>
    <row r="15" spans="1:15" x14ac:dyDescent="0.35">
      <c r="A15" s="176"/>
      <c r="B15" s="25" t="s">
        <v>81</v>
      </c>
      <c r="C15" s="19" t="s">
        <v>19</v>
      </c>
      <c r="D15" s="38">
        <v>7.68</v>
      </c>
      <c r="E15" s="39">
        <v>8</v>
      </c>
      <c r="F15" s="38">
        <v>7.33</v>
      </c>
      <c r="G15" s="85">
        <v>13</v>
      </c>
      <c r="H15" s="18">
        <v>15.01</v>
      </c>
      <c r="I15" s="94">
        <f t="shared" ref="I15" si="1">E15+G15</f>
        <v>21</v>
      </c>
      <c r="J15" s="23">
        <f t="shared" si="0"/>
        <v>0.5116588940706196</v>
      </c>
    </row>
    <row r="16" spans="1:15" x14ac:dyDescent="0.35">
      <c r="A16" s="176"/>
      <c r="B16" s="25" t="s">
        <v>84</v>
      </c>
      <c r="C16" s="19" t="s">
        <v>20</v>
      </c>
      <c r="D16" s="38">
        <v>4.5</v>
      </c>
      <c r="E16" s="39">
        <v>5</v>
      </c>
      <c r="F16" s="38">
        <v>4.3499999999999996</v>
      </c>
      <c r="G16" s="85">
        <v>12</v>
      </c>
      <c r="H16" s="18">
        <v>8.85</v>
      </c>
      <c r="I16" s="94">
        <v>17</v>
      </c>
      <c r="J16" s="23">
        <f t="shared" si="0"/>
        <v>0.50847457627118642</v>
      </c>
      <c r="K16" s="56"/>
      <c r="L16" s="56"/>
      <c r="M16" s="56"/>
      <c r="N16" s="56"/>
    </row>
    <row r="17" spans="1:14" ht="13.5" customHeight="1" x14ac:dyDescent="0.35">
      <c r="A17" s="177"/>
      <c r="B17" s="64" t="s">
        <v>53</v>
      </c>
      <c r="C17" s="65"/>
      <c r="D17" s="44">
        <f t="shared" ref="D17:I17" si="2">SUM(D11:D16)</f>
        <v>31.18</v>
      </c>
      <c r="E17" s="45">
        <f t="shared" si="2"/>
        <v>35</v>
      </c>
      <c r="F17" s="44">
        <f t="shared" si="2"/>
        <v>34.159999999999997</v>
      </c>
      <c r="G17" s="84">
        <f>SUM(G11:G16)</f>
        <v>72</v>
      </c>
      <c r="H17" s="46">
        <f t="shared" si="2"/>
        <v>65.34</v>
      </c>
      <c r="I17" s="93">
        <f t="shared" si="2"/>
        <v>107</v>
      </c>
      <c r="J17" s="48">
        <f t="shared" si="0"/>
        <v>0.47719620446893174</v>
      </c>
    </row>
    <row r="18" spans="1:14" ht="13.5" customHeight="1" x14ac:dyDescent="0.35">
      <c r="A18" s="173" t="s">
        <v>54</v>
      </c>
      <c r="B18" s="27" t="s">
        <v>89</v>
      </c>
      <c r="C18" s="21" t="s">
        <v>34</v>
      </c>
      <c r="D18" s="36">
        <v>8.66</v>
      </c>
      <c r="E18" s="37">
        <v>11</v>
      </c>
      <c r="F18" s="36">
        <v>4.8</v>
      </c>
      <c r="G18" s="83">
        <v>11</v>
      </c>
      <c r="H18" s="32">
        <v>13.46</v>
      </c>
      <c r="I18" s="92">
        <v>22</v>
      </c>
      <c r="J18" s="22">
        <f t="shared" si="0"/>
        <v>0.64338781575037141</v>
      </c>
    </row>
    <row r="19" spans="1:14" ht="13.5" customHeight="1" x14ac:dyDescent="0.35">
      <c r="A19" s="176"/>
      <c r="B19" s="25" t="s">
        <v>90</v>
      </c>
      <c r="C19" s="19" t="s">
        <v>70</v>
      </c>
      <c r="D19" s="38">
        <v>4.87</v>
      </c>
      <c r="E19" s="39">
        <v>6</v>
      </c>
      <c r="F19" s="38">
        <v>2.27</v>
      </c>
      <c r="G19" s="85">
        <v>6</v>
      </c>
      <c r="H19" s="18">
        <v>7.14</v>
      </c>
      <c r="I19" s="94">
        <v>12</v>
      </c>
      <c r="J19" s="23">
        <f t="shared" si="0"/>
        <v>0.68207282913165268</v>
      </c>
    </row>
    <row r="20" spans="1:14" x14ac:dyDescent="0.35">
      <c r="A20" s="176"/>
      <c r="B20" s="25" t="s">
        <v>91</v>
      </c>
      <c r="C20" s="19" t="s">
        <v>5</v>
      </c>
      <c r="D20" s="38">
        <v>10.26</v>
      </c>
      <c r="E20" s="39">
        <v>12</v>
      </c>
      <c r="F20" s="38">
        <v>8.73</v>
      </c>
      <c r="G20" s="85">
        <v>17</v>
      </c>
      <c r="H20" s="18">
        <v>18.989999999999998</v>
      </c>
      <c r="I20" s="94">
        <v>29</v>
      </c>
      <c r="J20" s="23">
        <f t="shared" si="0"/>
        <v>0.54028436018957349</v>
      </c>
    </row>
    <row r="21" spans="1:14" x14ac:dyDescent="0.35">
      <c r="A21" s="176"/>
      <c r="B21" s="25" t="s">
        <v>92</v>
      </c>
      <c r="C21" s="19" t="s">
        <v>71</v>
      </c>
      <c r="D21" s="38">
        <v>0.6</v>
      </c>
      <c r="E21" s="39">
        <v>1</v>
      </c>
      <c r="F21" s="38">
        <v>0.6</v>
      </c>
      <c r="G21" s="85">
        <v>1</v>
      </c>
      <c r="H21" s="18">
        <v>1.2</v>
      </c>
      <c r="I21" s="94">
        <v>2</v>
      </c>
      <c r="J21" s="23">
        <f t="shared" si="0"/>
        <v>0.5</v>
      </c>
    </row>
    <row r="22" spans="1:14" x14ac:dyDescent="0.35">
      <c r="A22" s="176"/>
      <c r="B22" s="25" t="s">
        <v>95</v>
      </c>
      <c r="C22" s="19" t="s">
        <v>36</v>
      </c>
      <c r="D22" s="38">
        <v>9.77</v>
      </c>
      <c r="E22" s="39">
        <v>11</v>
      </c>
      <c r="F22" s="38">
        <v>10.07</v>
      </c>
      <c r="G22" s="85">
        <v>18</v>
      </c>
      <c r="H22" s="18">
        <v>19.84</v>
      </c>
      <c r="I22" s="94">
        <v>29</v>
      </c>
      <c r="J22" s="23">
        <f t="shared" si="0"/>
        <v>0.49243951612903225</v>
      </c>
    </row>
    <row r="23" spans="1:14" x14ac:dyDescent="0.35">
      <c r="A23" s="176"/>
      <c r="B23" s="25" t="s">
        <v>93</v>
      </c>
      <c r="C23" s="19" t="s">
        <v>37</v>
      </c>
      <c r="D23" s="38">
        <v>11.07</v>
      </c>
      <c r="E23" s="39">
        <v>12</v>
      </c>
      <c r="F23" s="38">
        <v>5.8</v>
      </c>
      <c r="G23" s="85">
        <v>15</v>
      </c>
      <c r="H23" s="18">
        <v>16.87</v>
      </c>
      <c r="I23" s="94">
        <v>27</v>
      </c>
      <c r="J23" s="23">
        <f t="shared" si="0"/>
        <v>0.65619442797866034</v>
      </c>
    </row>
    <row r="24" spans="1:14" x14ac:dyDescent="0.35">
      <c r="A24" s="176"/>
      <c r="B24" s="25" t="s">
        <v>94</v>
      </c>
      <c r="C24" s="19" t="s">
        <v>31</v>
      </c>
      <c r="D24" s="38">
        <v>12.200000000000003</v>
      </c>
      <c r="E24" s="39">
        <v>13</v>
      </c>
      <c r="F24" s="38">
        <v>8.4499999999999993</v>
      </c>
      <c r="G24" s="85">
        <v>13</v>
      </c>
      <c r="H24" s="18">
        <v>20.65</v>
      </c>
      <c r="I24" s="94">
        <v>26</v>
      </c>
      <c r="J24" s="23">
        <f t="shared" si="0"/>
        <v>0.59079903147699775</v>
      </c>
    </row>
    <row r="25" spans="1:14" x14ac:dyDescent="0.35">
      <c r="A25" s="176"/>
      <c r="B25" s="25" t="s">
        <v>96</v>
      </c>
      <c r="C25" s="19" t="s">
        <v>22</v>
      </c>
      <c r="D25" s="38">
        <v>8.86</v>
      </c>
      <c r="E25" s="39">
        <v>10</v>
      </c>
      <c r="F25" s="38">
        <v>7</v>
      </c>
      <c r="G25" s="85">
        <v>15</v>
      </c>
      <c r="H25" s="18">
        <v>15.86</v>
      </c>
      <c r="I25" s="94">
        <v>25</v>
      </c>
      <c r="J25" s="23">
        <f t="shared" si="0"/>
        <v>0.55863808322824715</v>
      </c>
      <c r="K25" s="56"/>
      <c r="L25" s="56"/>
      <c r="M25" s="56"/>
      <c r="N25" s="56"/>
    </row>
    <row r="26" spans="1:14" x14ac:dyDescent="0.35">
      <c r="A26" s="177"/>
      <c r="B26" s="64" t="s">
        <v>55</v>
      </c>
      <c r="C26" s="65"/>
      <c r="D26" s="44">
        <f t="shared" ref="D26:H26" si="3">SUM(D18:D25)</f>
        <v>66.289999999999992</v>
      </c>
      <c r="E26" s="45">
        <f>SUM(E18:E25)</f>
        <v>76</v>
      </c>
      <c r="F26" s="44">
        <f t="shared" si="3"/>
        <v>47.72</v>
      </c>
      <c r="G26" s="84">
        <f t="shared" si="3"/>
        <v>96</v>
      </c>
      <c r="H26" s="46">
        <f t="shared" si="3"/>
        <v>114.01</v>
      </c>
      <c r="I26" s="93">
        <f>SUM(I18:I25)</f>
        <v>172</v>
      </c>
      <c r="J26" s="48">
        <f t="shared" si="0"/>
        <v>0.58144022454170674</v>
      </c>
    </row>
    <row r="27" spans="1:14" x14ac:dyDescent="0.35">
      <c r="A27" s="173" t="s">
        <v>50</v>
      </c>
      <c r="B27" s="27" t="s">
        <v>137</v>
      </c>
      <c r="C27" s="21" t="s">
        <v>68</v>
      </c>
      <c r="D27" s="36">
        <v>0.2</v>
      </c>
      <c r="E27" s="37">
        <v>1</v>
      </c>
      <c r="F27" s="36">
        <v>3.8</v>
      </c>
      <c r="G27" s="83">
        <v>1</v>
      </c>
      <c r="H27" s="32">
        <v>4</v>
      </c>
      <c r="I27" s="92">
        <v>2</v>
      </c>
      <c r="J27" s="23">
        <f t="shared" si="0"/>
        <v>0.05</v>
      </c>
    </row>
    <row r="28" spans="1:14" x14ac:dyDescent="0.35">
      <c r="A28" s="176"/>
      <c r="B28" s="49" t="s">
        <v>97</v>
      </c>
      <c r="C28" s="50" t="s">
        <v>50</v>
      </c>
      <c r="D28" s="51">
        <v>12.1</v>
      </c>
      <c r="E28" s="52">
        <v>16</v>
      </c>
      <c r="F28" s="51">
        <v>4.79</v>
      </c>
      <c r="G28" s="86">
        <v>15</v>
      </c>
      <c r="H28" s="53">
        <v>16.887</v>
      </c>
      <c r="I28" s="95">
        <v>31</v>
      </c>
      <c r="J28" s="55">
        <f>D28/H28</f>
        <v>0.7165275063658435</v>
      </c>
    </row>
    <row r="29" spans="1:14" x14ac:dyDescent="0.35">
      <c r="A29" s="176"/>
      <c r="B29" s="49" t="s">
        <v>145</v>
      </c>
      <c r="C29" s="50" t="s">
        <v>146</v>
      </c>
      <c r="D29" s="51">
        <v>2.64</v>
      </c>
      <c r="E29" s="52">
        <v>4</v>
      </c>
      <c r="F29" s="51">
        <v>6.02</v>
      </c>
      <c r="G29" s="86">
        <v>9</v>
      </c>
      <c r="H29" s="53">
        <v>8.66</v>
      </c>
      <c r="I29" s="95">
        <f t="shared" ref="I29:I73" si="4">E29+G29</f>
        <v>13</v>
      </c>
      <c r="J29" s="55">
        <f>D29/H29</f>
        <v>0.30484988452655892</v>
      </c>
    </row>
    <row r="30" spans="1:14" x14ac:dyDescent="0.35">
      <c r="A30" s="176"/>
      <c r="B30" s="49" t="s">
        <v>98</v>
      </c>
      <c r="C30" s="50" t="s">
        <v>47</v>
      </c>
      <c r="D30" s="51">
        <v>2.4</v>
      </c>
      <c r="E30" s="52">
        <v>3</v>
      </c>
      <c r="F30" s="51">
        <v>8.4</v>
      </c>
      <c r="G30" s="86">
        <v>11</v>
      </c>
      <c r="H30" s="53">
        <v>10.8</v>
      </c>
      <c r="I30" s="95">
        <f t="shared" si="4"/>
        <v>14</v>
      </c>
      <c r="J30" s="55">
        <f>D30/H30</f>
        <v>0.22222222222222221</v>
      </c>
    </row>
    <row r="31" spans="1:14" x14ac:dyDescent="0.35">
      <c r="A31" s="176"/>
      <c r="B31" s="25" t="s">
        <v>148</v>
      </c>
      <c r="C31" s="19" t="s">
        <v>147</v>
      </c>
      <c r="D31" s="38">
        <v>2.2000000000000002</v>
      </c>
      <c r="E31" s="39">
        <v>3</v>
      </c>
      <c r="F31" s="38">
        <v>2.1</v>
      </c>
      <c r="G31" s="85">
        <v>3</v>
      </c>
      <c r="H31" s="18">
        <v>4.3</v>
      </c>
      <c r="I31" s="94">
        <f t="shared" si="4"/>
        <v>6</v>
      </c>
      <c r="J31" s="23">
        <f>D31/H31</f>
        <v>0.51162790697674421</v>
      </c>
    </row>
    <row r="32" spans="1:14" x14ac:dyDescent="0.35">
      <c r="A32" s="176"/>
      <c r="B32" s="25" t="s">
        <v>100</v>
      </c>
      <c r="C32" s="19" t="s">
        <v>42</v>
      </c>
      <c r="D32" s="38">
        <v>4.4000000000000004</v>
      </c>
      <c r="E32" s="39">
        <v>5</v>
      </c>
      <c r="F32" s="38">
        <v>2</v>
      </c>
      <c r="G32" s="85">
        <v>4</v>
      </c>
      <c r="H32" s="18">
        <v>6.4</v>
      </c>
      <c r="I32" s="94">
        <f t="shared" si="4"/>
        <v>9</v>
      </c>
      <c r="J32" s="23">
        <f t="shared" si="0"/>
        <v>0.6875</v>
      </c>
    </row>
    <row r="33" spans="1:14" x14ac:dyDescent="0.35">
      <c r="A33" s="176"/>
      <c r="B33" s="25" t="s">
        <v>99</v>
      </c>
      <c r="C33" s="19" t="s">
        <v>23</v>
      </c>
      <c r="D33" s="38">
        <v>5.7</v>
      </c>
      <c r="E33" s="39">
        <v>7</v>
      </c>
      <c r="F33" s="38">
        <v>5.2</v>
      </c>
      <c r="G33" s="85">
        <v>10</v>
      </c>
      <c r="H33" s="18">
        <v>10.9</v>
      </c>
      <c r="I33" s="94">
        <v>17</v>
      </c>
      <c r="J33" s="23">
        <f t="shared" si="0"/>
        <v>0.52293577981651373</v>
      </c>
      <c r="K33" s="56"/>
      <c r="L33" s="56"/>
      <c r="M33" s="56"/>
      <c r="N33" s="56"/>
    </row>
    <row r="34" spans="1:14" x14ac:dyDescent="0.35">
      <c r="A34" s="177"/>
      <c r="B34" s="64" t="s">
        <v>72</v>
      </c>
      <c r="C34" s="65"/>
      <c r="D34" s="44">
        <f t="shared" ref="D34:H34" si="5">SUM(D27:D33)</f>
        <v>29.639999999999997</v>
      </c>
      <c r="E34" s="45">
        <f t="shared" si="5"/>
        <v>39</v>
      </c>
      <c r="F34" s="44">
        <f t="shared" si="5"/>
        <v>32.31</v>
      </c>
      <c r="G34" s="84">
        <f>SUM(G27:G33)</f>
        <v>53</v>
      </c>
      <c r="H34" s="46">
        <f t="shared" si="5"/>
        <v>61.946999999999996</v>
      </c>
      <c r="I34" s="93">
        <f>SUM(I27:I33)</f>
        <v>92</v>
      </c>
      <c r="J34" s="48">
        <f t="shared" si="0"/>
        <v>0.47847353382730395</v>
      </c>
    </row>
    <row r="35" spans="1:14" x14ac:dyDescent="0.35">
      <c r="A35" s="173" t="s">
        <v>56</v>
      </c>
      <c r="B35" s="25" t="s">
        <v>101</v>
      </c>
      <c r="C35" s="19" t="s">
        <v>3</v>
      </c>
      <c r="D35" s="38">
        <v>0.4</v>
      </c>
      <c r="E35" s="39">
        <v>3</v>
      </c>
      <c r="F35" s="38">
        <v>7.7080000000000002</v>
      </c>
      <c r="G35" s="85">
        <v>11</v>
      </c>
      <c r="H35" s="18">
        <v>8.1080000000000005</v>
      </c>
      <c r="I35" s="94">
        <v>14</v>
      </c>
      <c r="J35" s="23">
        <f t="shared" si="0"/>
        <v>4.9333991119881598E-2</v>
      </c>
    </row>
    <row r="36" spans="1:14" x14ac:dyDescent="0.35">
      <c r="A36" s="176"/>
      <c r="B36" s="25" t="s">
        <v>102</v>
      </c>
      <c r="C36" s="19" t="s">
        <v>24</v>
      </c>
      <c r="D36" s="38">
        <v>6.8</v>
      </c>
      <c r="E36" s="39">
        <v>8</v>
      </c>
      <c r="F36" s="38">
        <v>6.14</v>
      </c>
      <c r="G36" s="85">
        <v>14</v>
      </c>
      <c r="H36" s="18">
        <v>12.94</v>
      </c>
      <c r="I36" s="94">
        <v>22</v>
      </c>
      <c r="J36" s="23">
        <f t="shared" si="0"/>
        <v>0.5255023183925811</v>
      </c>
    </row>
    <row r="37" spans="1:14" x14ac:dyDescent="0.35">
      <c r="A37" s="176"/>
      <c r="B37" s="25" t="s">
        <v>103</v>
      </c>
      <c r="C37" s="19" t="s">
        <v>38</v>
      </c>
      <c r="D37" s="38">
        <v>7.77</v>
      </c>
      <c r="E37" s="39">
        <v>9</v>
      </c>
      <c r="F37" s="38">
        <v>3.49</v>
      </c>
      <c r="G37" s="85">
        <v>7</v>
      </c>
      <c r="H37" s="18">
        <v>11.26</v>
      </c>
      <c r="I37" s="94">
        <v>16</v>
      </c>
      <c r="J37" s="23">
        <f t="shared" si="0"/>
        <v>0.6900532859680284</v>
      </c>
    </row>
    <row r="38" spans="1:14" x14ac:dyDescent="0.35">
      <c r="A38" s="176"/>
      <c r="B38" s="25" t="s">
        <v>104</v>
      </c>
      <c r="C38" s="19" t="s">
        <v>25</v>
      </c>
      <c r="D38" s="38">
        <v>17.66</v>
      </c>
      <c r="E38" s="39">
        <v>21</v>
      </c>
      <c r="F38" s="38">
        <v>13.94</v>
      </c>
      <c r="G38" s="85">
        <v>33</v>
      </c>
      <c r="H38" s="18">
        <v>31.602</v>
      </c>
      <c r="I38" s="94">
        <v>54</v>
      </c>
      <c r="J38" s="23">
        <f t="shared" si="0"/>
        <v>0.55882539079805071</v>
      </c>
    </row>
    <row r="39" spans="1:14" x14ac:dyDescent="0.35">
      <c r="A39" s="176"/>
      <c r="B39" s="25" t="s">
        <v>106</v>
      </c>
      <c r="C39" s="19" t="s">
        <v>40</v>
      </c>
      <c r="D39" s="38">
        <v>6.33</v>
      </c>
      <c r="E39" s="39">
        <v>7</v>
      </c>
      <c r="F39" s="38">
        <v>2</v>
      </c>
      <c r="G39" s="85">
        <v>6</v>
      </c>
      <c r="H39" s="18">
        <v>8.33</v>
      </c>
      <c r="I39" s="94">
        <f t="shared" si="4"/>
        <v>13</v>
      </c>
      <c r="J39" s="23">
        <f t="shared" si="0"/>
        <v>0.7599039615846338</v>
      </c>
    </row>
    <row r="40" spans="1:14" x14ac:dyDescent="0.35">
      <c r="A40" s="176"/>
      <c r="B40" s="25" t="s">
        <v>105</v>
      </c>
      <c r="C40" s="19" t="s">
        <v>26</v>
      </c>
      <c r="D40" s="38">
        <v>16.87</v>
      </c>
      <c r="E40" s="39">
        <v>19</v>
      </c>
      <c r="F40" s="38">
        <v>8.86</v>
      </c>
      <c r="G40" s="85">
        <v>19</v>
      </c>
      <c r="H40" s="18">
        <v>25.73</v>
      </c>
      <c r="I40" s="94">
        <v>38</v>
      </c>
      <c r="J40" s="23">
        <f t="shared" si="0"/>
        <v>0.65565487757481544</v>
      </c>
    </row>
    <row r="41" spans="1:14" x14ac:dyDescent="0.35">
      <c r="A41" s="176"/>
      <c r="B41" s="25" t="s">
        <v>107</v>
      </c>
      <c r="C41" s="19" t="s">
        <v>41</v>
      </c>
      <c r="D41" s="38">
        <v>10</v>
      </c>
      <c r="E41" s="39">
        <v>12</v>
      </c>
      <c r="F41" s="38">
        <v>6.46</v>
      </c>
      <c r="G41" s="85">
        <v>16</v>
      </c>
      <c r="H41" s="18">
        <v>16.46</v>
      </c>
      <c r="I41" s="94">
        <v>28</v>
      </c>
      <c r="J41" s="23">
        <f t="shared" si="0"/>
        <v>0.60753341433778851</v>
      </c>
    </row>
    <row r="42" spans="1:14" x14ac:dyDescent="0.35">
      <c r="A42" s="176"/>
      <c r="B42" s="25" t="s">
        <v>108</v>
      </c>
      <c r="C42" s="19" t="s">
        <v>32</v>
      </c>
      <c r="D42" s="38">
        <v>18.46</v>
      </c>
      <c r="E42" s="39">
        <v>20</v>
      </c>
      <c r="F42" s="38">
        <v>12.78</v>
      </c>
      <c r="G42" s="85">
        <v>24</v>
      </c>
      <c r="H42" s="18">
        <v>31.24</v>
      </c>
      <c r="I42" s="94">
        <v>44</v>
      </c>
      <c r="J42" s="23">
        <f t="shared" si="0"/>
        <v>0.59090909090909094</v>
      </c>
      <c r="K42" s="56"/>
      <c r="L42" s="56"/>
      <c r="M42" s="56"/>
      <c r="N42" s="56"/>
    </row>
    <row r="43" spans="1:14" x14ac:dyDescent="0.35">
      <c r="A43" s="177"/>
      <c r="B43" s="64" t="s">
        <v>57</v>
      </c>
      <c r="C43" s="65"/>
      <c r="D43" s="44">
        <f t="shared" ref="D43:H43" si="6">SUM(D35:D42)</f>
        <v>84.289999999999992</v>
      </c>
      <c r="E43" s="45">
        <f t="shared" si="6"/>
        <v>99</v>
      </c>
      <c r="F43" s="44">
        <f t="shared" si="6"/>
        <v>61.378</v>
      </c>
      <c r="G43" s="84">
        <f>SUM(G35:G42)</f>
        <v>130</v>
      </c>
      <c r="H43" s="46">
        <f t="shared" si="6"/>
        <v>145.67000000000002</v>
      </c>
      <c r="I43" s="93">
        <f>SUM(I35:I42)</f>
        <v>229</v>
      </c>
      <c r="J43" s="48">
        <f t="shared" si="0"/>
        <v>0.5786366444703781</v>
      </c>
    </row>
    <row r="44" spans="1:14" x14ac:dyDescent="0.35">
      <c r="A44" s="173" t="s">
        <v>58</v>
      </c>
      <c r="B44" s="28" t="s">
        <v>109</v>
      </c>
      <c r="C44" s="21" t="s">
        <v>69</v>
      </c>
      <c r="D44" s="36">
        <v>0</v>
      </c>
      <c r="E44" s="37">
        <v>0</v>
      </c>
      <c r="F44" s="36">
        <v>0</v>
      </c>
      <c r="G44" s="83">
        <v>0</v>
      </c>
      <c r="H44" s="32">
        <v>0</v>
      </c>
      <c r="I44" s="92">
        <v>0</v>
      </c>
      <c r="J44" s="22">
        <v>0</v>
      </c>
    </row>
    <row r="45" spans="1:14" x14ac:dyDescent="0.35">
      <c r="A45" s="176"/>
      <c r="B45" s="26" t="s">
        <v>110</v>
      </c>
      <c r="C45" s="19" t="s">
        <v>14</v>
      </c>
      <c r="D45" s="38">
        <v>12.46</v>
      </c>
      <c r="E45" s="39">
        <v>14</v>
      </c>
      <c r="F45" s="38">
        <v>11.17</v>
      </c>
      <c r="G45" s="85">
        <v>30</v>
      </c>
      <c r="H45" s="18">
        <v>23.63</v>
      </c>
      <c r="I45" s="94">
        <f t="shared" si="4"/>
        <v>44</v>
      </c>
      <c r="J45" s="23">
        <f t="shared" si="0"/>
        <v>0.52729581041049522</v>
      </c>
    </row>
    <row r="46" spans="1:14" x14ac:dyDescent="0.35">
      <c r="A46" s="176"/>
      <c r="B46" s="26" t="s">
        <v>111</v>
      </c>
      <c r="C46" s="19" t="s">
        <v>27</v>
      </c>
      <c r="D46" s="38">
        <v>9.5299999999999994</v>
      </c>
      <c r="E46" s="39">
        <v>11</v>
      </c>
      <c r="F46" s="38">
        <v>7.3</v>
      </c>
      <c r="G46" s="85">
        <v>19</v>
      </c>
      <c r="H46" s="18">
        <v>16.829999999999998</v>
      </c>
      <c r="I46" s="94">
        <f t="shared" si="4"/>
        <v>30</v>
      </c>
      <c r="J46" s="23">
        <f t="shared" si="0"/>
        <v>0.56625074272133102</v>
      </c>
    </row>
    <row r="47" spans="1:14" x14ac:dyDescent="0.35">
      <c r="A47" s="176"/>
      <c r="B47" s="26" t="s">
        <v>112</v>
      </c>
      <c r="C47" s="19" t="s">
        <v>6</v>
      </c>
      <c r="D47" s="38">
        <v>0.6</v>
      </c>
      <c r="E47" s="39">
        <v>1</v>
      </c>
      <c r="F47" s="38">
        <v>3.34</v>
      </c>
      <c r="G47" s="85">
        <v>15</v>
      </c>
      <c r="H47" s="18">
        <v>3.94</v>
      </c>
      <c r="I47" s="94">
        <v>16</v>
      </c>
      <c r="J47" s="23">
        <f t="shared" si="0"/>
        <v>0.15228426395939085</v>
      </c>
    </row>
    <row r="48" spans="1:14" x14ac:dyDescent="0.35">
      <c r="A48" s="176"/>
      <c r="B48" s="26" t="s">
        <v>113</v>
      </c>
      <c r="C48" s="19" t="s">
        <v>11</v>
      </c>
      <c r="D48" s="38">
        <v>7.46</v>
      </c>
      <c r="E48" s="39">
        <v>8</v>
      </c>
      <c r="F48" s="38">
        <v>7.8</v>
      </c>
      <c r="G48" s="85">
        <v>14</v>
      </c>
      <c r="H48" s="18">
        <v>15.260000000000002</v>
      </c>
      <c r="I48" s="94">
        <f t="shared" si="4"/>
        <v>22</v>
      </c>
      <c r="J48" s="23">
        <f t="shared" si="0"/>
        <v>0.48885976408912185</v>
      </c>
    </row>
    <row r="49" spans="1:14" x14ac:dyDescent="0.35">
      <c r="A49" s="176"/>
      <c r="B49" s="26" t="s">
        <v>114</v>
      </c>
      <c r="C49" s="19" t="s">
        <v>13</v>
      </c>
      <c r="D49" s="38">
        <v>7.74</v>
      </c>
      <c r="E49" s="39">
        <v>8</v>
      </c>
      <c r="F49" s="38">
        <v>4.2</v>
      </c>
      <c r="G49" s="85">
        <v>10</v>
      </c>
      <c r="H49" s="18">
        <v>11.94</v>
      </c>
      <c r="I49" s="94">
        <v>18</v>
      </c>
      <c r="J49" s="23">
        <f t="shared" si="0"/>
        <v>0.64824120603015079</v>
      </c>
      <c r="K49" s="56"/>
      <c r="L49" s="56"/>
      <c r="M49" s="56"/>
      <c r="N49" s="56"/>
    </row>
    <row r="50" spans="1:14" x14ac:dyDescent="0.35">
      <c r="A50" s="177"/>
      <c r="B50" s="64" t="s">
        <v>59</v>
      </c>
      <c r="C50" s="65"/>
      <c r="D50" s="44">
        <f t="shared" ref="D50:H50" si="7">SUM(D44:D49)</f>
        <v>37.790000000000006</v>
      </c>
      <c r="E50" s="45">
        <f t="shared" si="7"/>
        <v>42</v>
      </c>
      <c r="F50" s="44">
        <f t="shared" si="7"/>
        <v>33.81</v>
      </c>
      <c r="G50" s="84">
        <f>SUM(G44:G49)</f>
        <v>88</v>
      </c>
      <c r="H50" s="46">
        <f t="shared" si="7"/>
        <v>71.599999999999994</v>
      </c>
      <c r="I50" s="93">
        <f>SUM(I44:I49)</f>
        <v>130</v>
      </c>
      <c r="J50" s="48">
        <f t="shared" si="0"/>
        <v>0.52779329608938563</v>
      </c>
    </row>
    <row r="51" spans="1:14" x14ac:dyDescent="0.35">
      <c r="A51" s="173" t="s">
        <v>62</v>
      </c>
      <c r="B51" s="27" t="s">
        <v>115</v>
      </c>
      <c r="C51" s="21" t="s">
        <v>29</v>
      </c>
      <c r="D51" s="36">
        <v>14.2</v>
      </c>
      <c r="E51" s="37">
        <v>16</v>
      </c>
      <c r="F51" s="36">
        <v>9.64</v>
      </c>
      <c r="G51" s="83">
        <v>15</v>
      </c>
      <c r="H51" s="32">
        <v>23.839999999999996</v>
      </c>
      <c r="I51" s="92">
        <v>31</v>
      </c>
      <c r="J51" s="22">
        <f t="shared" si="0"/>
        <v>0.59563758389261756</v>
      </c>
    </row>
    <row r="52" spans="1:14" x14ac:dyDescent="0.35">
      <c r="A52" s="177"/>
      <c r="B52" s="64" t="s">
        <v>73</v>
      </c>
      <c r="C52" s="65"/>
      <c r="D52" s="44">
        <v>14.2</v>
      </c>
      <c r="E52" s="45">
        <v>16</v>
      </c>
      <c r="F52" s="44">
        <v>9.64</v>
      </c>
      <c r="G52" s="84">
        <v>15</v>
      </c>
      <c r="H52" s="46">
        <v>23.839999999999996</v>
      </c>
      <c r="I52" s="93">
        <v>31</v>
      </c>
      <c r="J52" s="48">
        <f t="shared" si="0"/>
        <v>0.59563758389261756</v>
      </c>
    </row>
    <row r="53" spans="1:14" x14ac:dyDescent="0.35">
      <c r="A53" s="173" t="s">
        <v>75</v>
      </c>
      <c r="B53" s="27" t="s">
        <v>136</v>
      </c>
      <c r="C53" s="21" t="s">
        <v>67</v>
      </c>
      <c r="D53" s="36">
        <v>0</v>
      </c>
      <c r="E53" s="37">
        <v>0</v>
      </c>
      <c r="F53" s="36">
        <v>0.14000000000000001</v>
      </c>
      <c r="G53" s="83">
        <v>1</v>
      </c>
      <c r="H53" s="32">
        <v>0.14000000000000001</v>
      </c>
      <c r="I53" s="92">
        <v>1</v>
      </c>
      <c r="J53" s="22">
        <v>0</v>
      </c>
    </row>
    <row r="54" spans="1:14" x14ac:dyDescent="0.35">
      <c r="A54" s="176"/>
      <c r="B54" s="49" t="s">
        <v>116</v>
      </c>
      <c r="C54" s="50" t="s">
        <v>39</v>
      </c>
      <c r="D54" s="51">
        <v>6.7</v>
      </c>
      <c r="E54" s="52">
        <v>8</v>
      </c>
      <c r="F54" s="51">
        <v>9.73</v>
      </c>
      <c r="G54" s="86">
        <v>20</v>
      </c>
      <c r="H54" s="53">
        <v>16.43</v>
      </c>
      <c r="I54" s="95">
        <f t="shared" si="4"/>
        <v>28</v>
      </c>
      <c r="J54" s="55">
        <f t="shared" si="0"/>
        <v>0.40779062690200851</v>
      </c>
    </row>
    <row r="55" spans="1:14" x14ac:dyDescent="0.35">
      <c r="A55" s="176"/>
      <c r="B55" s="25" t="s">
        <v>117</v>
      </c>
      <c r="C55" s="19" t="s">
        <v>150</v>
      </c>
      <c r="D55" s="38">
        <v>11.96</v>
      </c>
      <c r="E55" s="39">
        <v>14</v>
      </c>
      <c r="F55" s="38">
        <v>16</v>
      </c>
      <c r="G55" s="85">
        <v>26</v>
      </c>
      <c r="H55" s="18">
        <v>27.96</v>
      </c>
      <c r="I55" s="94">
        <f t="shared" si="4"/>
        <v>40</v>
      </c>
      <c r="J55" s="23">
        <f t="shared" si="0"/>
        <v>0.42775393419170243</v>
      </c>
    </row>
    <row r="56" spans="1:14" x14ac:dyDescent="0.35">
      <c r="A56" s="176"/>
      <c r="B56" s="25" t="s">
        <v>118</v>
      </c>
      <c r="C56" s="19" t="s">
        <v>21</v>
      </c>
      <c r="D56" s="38">
        <v>7.5</v>
      </c>
      <c r="E56" s="39">
        <v>9</v>
      </c>
      <c r="F56" s="38">
        <v>14.65</v>
      </c>
      <c r="G56" s="85">
        <v>29</v>
      </c>
      <c r="H56" s="18">
        <v>22.15</v>
      </c>
      <c r="I56" s="94">
        <v>38</v>
      </c>
      <c r="J56" s="23">
        <f t="shared" si="0"/>
        <v>0.33860045146726864</v>
      </c>
    </row>
    <row r="57" spans="1:14" x14ac:dyDescent="0.35">
      <c r="A57" s="176"/>
      <c r="B57" s="25" t="s">
        <v>120</v>
      </c>
      <c r="C57" s="19" t="s">
        <v>2</v>
      </c>
      <c r="D57" s="38">
        <v>17.63</v>
      </c>
      <c r="E57" s="39">
        <v>22</v>
      </c>
      <c r="F57" s="38">
        <v>25.6</v>
      </c>
      <c r="G57" s="85">
        <v>58</v>
      </c>
      <c r="H57" s="18">
        <v>43.23</v>
      </c>
      <c r="I57" s="94">
        <v>80</v>
      </c>
      <c r="J57" s="23">
        <f t="shared" si="0"/>
        <v>0.40781864445986582</v>
      </c>
    </row>
    <row r="58" spans="1:14" x14ac:dyDescent="0.35">
      <c r="A58" s="176"/>
      <c r="B58" s="25" t="s">
        <v>119</v>
      </c>
      <c r="C58" s="19" t="s">
        <v>0</v>
      </c>
      <c r="D58" s="38">
        <v>5.43</v>
      </c>
      <c r="E58" s="39">
        <v>6</v>
      </c>
      <c r="F58" s="38">
        <v>4.67</v>
      </c>
      <c r="G58" s="85">
        <v>7</v>
      </c>
      <c r="H58" s="18">
        <v>10.1</v>
      </c>
      <c r="I58" s="94">
        <f t="shared" si="4"/>
        <v>13</v>
      </c>
      <c r="J58" s="23">
        <f t="shared" si="0"/>
        <v>0.53762376237623766</v>
      </c>
    </row>
    <row r="59" spans="1:14" x14ac:dyDescent="0.35">
      <c r="A59" s="176"/>
      <c r="B59" s="25" t="s">
        <v>141</v>
      </c>
      <c r="C59" s="19" t="s">
        <v>142</v>
      </c>
      <c r="D59" s="38">
        <v>12.95</v>
      </c>
      <c r="E59" s="39">
        <v>15</v>
      </c>
      <c r="F59" s="38">
        <v>8.26</v>
      </c>
      <c r="G59" s="85">
        <v>14</v>
      </c>
      <c r="H59" s="18">
        <v>21.21</v>
      </c>
      <c r="I59" s="94">
        <v>29</v>
      </c>
      <c r="J59" s="23">
        <f t="shared" si="0"/>
        <v>0.61056105610561051</v>
      </c>
    </row>
    <row r="60" spans="1:14" x14ac:dyDescent="0.35">
      <c r="A60" s="176"/>
      <c r="B60" s="25" t="s">
        <v>121</v>
      </c>
      <c r="C60" s="19" t="s">
        <v>4</v>
      </c>
      <c r="D60" s="38">
        <v>12.02</v>
      </c>
      <c r="E60" s="39">
        <v>15</v>
      </c>
      <c r="F60" s="38">
        <v>9.8000000000000007</v>
      </c>
      <c r="G60" s="85">
        <v>15</v>
      </c>
      <c r="H60" s="18">
        <v>21.82</v>
      </c>
      <c r="I60" s="94">
        <v>30</v>
      </c>
      <c r="J60" s="23">
        <f t="shared" si="0"/>
        <v>0.5508707607699358</v>
      </c>
    </row>
    <row r="61" spans="1:14" x14ac:dyDescent="0.35">
      <c r="A61" s="176"/>
      <c r="B61" s="25" t="s">
        <v>122</v>
      </c>
      <c r="C61" s="19" t="s">
        <v>43</v>
      </c>
      <c r="D61" s="38">
        <v>7.3</v>
      </c>
      <c r="E61" s="39">
        <v>8</v>
      </c>
      <c r="F61" s="38">
        <v>9.8000000000000007</v>
      </c>
      <c r="G61" s="85">
        <v>36</v>
      </c>
      <c r="H61" s="18">
        <v>17.100000000000001</v>
      </c>
      <c r="I61" s="94">
        <v>44</v>
      </c>
      <c r="J61" s="23">
        <f t="shared" si="0"/>
        <v>0.42690058479532161</v>
      </c>
    </row>
    <row r="62" spans="1:14" x14ac:dyDescent="0.35">
      <c r="A62" s="176"/>
      <c r="B62" s="25" t="s">
        <v>123</v>
      </c>
      <c r="C62" s="19" t="s">
        <v>35</v>
      </c>
      <c r="D62" s="38">
        <v>7.02</v>
      </c>
      <c r="E62" s="39">
        <v>9</v>
      </c>
      <c r="F62" s="38">
        <v>8</v>
      </c>
      <c r="G62" s="85">
        <v>14</v>
      </c>
      <c r="H62" s="18">
        <v>15.02</v>
      </c>
      <c r="I62" s="94">
        <f t="shared" si="4"/>
        <v>23</v>
      </c>
      <c r="J62" s="23">
        <f t="shared" si="0"/>
        <v>0.46737683089214377</v>
      </c>
    </row>
    <row r="63" spans="1:14" x14ac:dyDescent="0.35">
      <c r="A63" s="176"/>
      <c r="B63" s="25" t="s">
        <v>124</v>
      </c>
      <c r="C63" s="19" t="s">
        <v>12</v>
      </c>
      <c r="D63" s="38">
        <v>8.5</v>
      </c>
      <c r="E63" s="39">
        <v>11</v>
      </c>
      <c r="F63" s="38">
        <v>9.5</v>
      </c>
      <c r="G63" s="85">
        <v>17</v>
      </c>
      <c r="H63" s="18">
        <v>18</v>
      </c>
      <c r="I63" s="94">
        <f t="shared" si="4"/>
        <v>28</v>
      </c>
      <c r="J63" s="23">
        <f t="shared" si="0"/>
        <v>0.47222222222222221</v>
      </c>
    </row>
    <row r="64" spans="1:14" x14ac:dyDescent="0.35">
      <c r="A64" s="176"/>
      <c r="B64" s="25" t="s">
        <v>125</v>
      </c>
      <c r="C64" s="19" t="s">
        <v>65</v>
      </c>
      <c r="D64" s="38">
        <v>3.1</v>
      </c>
      <c r="E64" s="39">
        <v>6</v>
      </c>
      <c r="F64" s="38">
        <v>7.69</v>
      </c>
      <c r="G64" s="85">
        <v>20</v>
      </c>
      <c r="H64" s="18">
        <v>10.79</v>
      </c>
      <c r="I64" s="94">
        <v>26</v>
      </c>
      <c r="J64" s="23">
        <f t="shared" si="0"/>
        <v>0.28730305838739578</v>
      </c>
      <c r="K64" s="56"/>
      <c r="L64" s="56"/>
      <c r="M64" s="56"/>
      <c r="N64" s="56"/>
    </row>
    <row r="65" spans="1:15" x14ac:dyDescent="0.35">
      <c r="A65" s="177"/>
      <c r="B65" s="64" t="s">
        <v>76</v>
      </c>
      <c r="C65" s="65"/>
      <c r="D65" s="44">
        <f t="shared" ref="D65:H65" si="8">SUM(D53:D64)</f>
        <v>100.10999999999999</v>
      </c>
      <c r="E65" s="45">
        <f t="shared" si="8"/>
        <v>123</v>
      </c>
      <c r="F65" s="44">
        <f t="shared" si="8"/>
        <v>123.84</v>
      </c>
      <c r="G65" s="84">
        <f>SUM(G53:G64)</f>
        <v>257</v>
      </c>
      <c r="H65" s="46">
        <f t="shared" si="8"/>
        <v>223.95</v>
      </c>
      <c r="I65" s="93">
        <f>SUM(I53:I64)</f>
        <v>380</v>
      </c>
      <c r="J65" s="48">
        <f t="shared" si="0"/>
        <v>0.44701942397856659</v>
      </c>
    </row>
    <row r="66" spans="1:15" x14ac:dyDescent="0.35">
      <c r="A66" s="173" t="s">
        <v>60</v>
      </c>
      <c r="B66" s="27" t="s">
        <v>135</v>
      </c>
      <c r="C66" s="21" t="s">
        <v>70</v>
      </c>
      <c r="D66" s="36">
        <v>0</v>
      </c>
      <c r="E66" s="37">
        <v>0</v>
      </c>
      <c r="F66" s="36">
        <v>1</v>
      </c>
      <c r="G66" s="83">
        <v>1</v>
      </c>
      <c r="H66" s="32">
        <v>1</v>
      </c>
      <c r="I66" s="92">
        <v>1</v>
      </c>
      <c r="J66" s="22">
        <v>0</v>
      </c>
    </row>
    <row r="67" spans="1:15" x14ac:dyDescent="0.35">
      <c r="A67" s="176"/>
      <c r="B67" s="49" t="s">
        <v>126</v>
      </c>
      <c r="C67" s="50" t="s">
        <v>15</v>
      </c>
      <c r="D67" s="51">
        <v>23.09</v>
      </c>
      <c r="E67" s="52">
        <v>30</v>
      </c>
      <c r="F67" s="51">
        <v>17.53</v>
      </c>
      <c r="G67" s="86">
        <v>78</v>
      </c>
      <c r="H67" s="53">
        <v>40.619999999999997</v>
      </c>
      <c r="I67" s="95">
        <v>108</v>
      </c>
      <c r="J67" s="55">
        <f t="shared" si="0"/>
        <v>0.56843919251600206</v>
      </c>
    </row>
    <row r="68" spans="1:15" x14ac:dyDescent="0.35">
      <c r="A68" s="176"/>
      <c r="B68" s="25" t="s">
        <v>127</v>
      </c>
      <c r="C68" s="19" t="s">
        <v>7</v>
      </c>
      <c r="D68" s="38">
        <v>17.93</v>
      </c>
      <c r="E68" s="39">
        <v>20</v>
      </c>
      <c r="F68" s="38">
        <v>11.2</v>
      </c>
      <c r="G68" s="85">
        <v>23</v>
      </c>
      <c r="H68" s="18">
        <v>29.13</v>
      </c>
      <c r="I68" s="94">
        <v>43</v>
      </c>
      <c r="J68" s="23">
        <f t="shared" si="0"/>
        <v>0.61551664950223139</v>
      </c>
    </row>
    <row r="69" spans="1:15" x14ac:dyDescent="0.35">
      <c r="A69" s="176"/>
      <c r="B69" s="25" t="s">
        <v>128</v>
      </c>
      <c r="C69" s="19" t="s">
        <v>9</v>
      </c>
      <c r="D69" s="38">
        <v>14.57</v>
      </c>
      <c r="E69" s="39">
        <v>16</v>
      </c>
      <c r="F69" s="38">
        <v>9.31</v>
      </c>
      <c r="G69" s="85">
        <v>14</v>
      </c>
      <c r="H69" s="18">
        <v>23.88</v>
      </c>
      <c r="I69" s="94">
        <f t="shared" si="4"/>
        <v>30</v>
      </c>
      <c r="J69" s="23">
        <f t="shared" si="0"/>
        <v>0.61013400335008383</v>
      </c>
    </row>
    <row r="70" spans="1:15" x14ac:dyDescent="0.35">
      <c r="A70" s="176"/>
      <c r="B70" s="25" t="s">
        <v>129</v>
      </c>
      <c r="C70" s="19" t="s">
        <v>28</v>
      </c>
      <c r="D70" s="38">
        <v>4.7</v>
      </c>
      <c r="E70" s="39">
        <v>6</v>
      </c>
      <c r="F70" s="38">
        <v>2.93</v>
      </c>
      <c r="G70" s="85">
        <v>9</v>
      </c>
      <c r="H70" s="18">
        <v>7.63</v>
      </c>
      <c r="I70" s="94">
        <f t="shared" si="4"/>
        <v>15</v>
      </c>
      <c r="J70" s="23">
        <f t="shared" si="0"/>
        <v>0.61598951507208388</v>
      </c>
    </row>
    <row r="71" spans="1:15" x14ac:dyDescent="0.35">
      <c r="A71" s="176"/>
      <c r="B71" s="25" t="s">
        <v>130</v>
      </c>
      <c r="C71" s="19" t="s">
        <v>1</v>
      </c>
      <c r="D71" s="38">
        <v>10.5</v>
      </c>
      <c r="E71" s="39">
        <v>11</v>
      </c>
      <c r="F71" s="38">
        <v>7.53</v>
      </c>
      <c r="G71" s="85">
        <v>18</v>
      </c>
      <c r="H71" s="18">
        <v>18.03</v>
      </c>
      <c r="I71" s="94">
        <v>29</v>
      </c>
      <c r="J71" s="23">
        <f t="shared" si="0"/>
        <v>0.58236272878535766</v>
      </c>
    </row>
    <row r="72" spans="1:15" x14ac:dyDescent="0.35">
      <c r="A72" s="176"/>
      <c r="B72" s="25" t="s">
        <v>131</v>
      </c>
      <c r="C72" s="19" t="s">
        <v>10</v>
      </c>
      <c r="D72" s="38">
        <v>29.26</v>
      </c>
      <c r="E72" s="39">
        <v>31</v>
      </c>
      <c r="F72" s="38">
        <v>42.85</v>
      </c>
      <c r="G72" s="85">
        <v>89</v>
      </c>
      <c r="H72" s="18">
        <v>72.11</v>
      </c>
      <c r="I72" s="94">
        <v>120</v>
      </c>
      <c r="J72" s="23">
        <f t="shared" si="0"/>
        <v>0.40576896408265151</v>
      </c>
    </row>
    <row r="73" spans="1:15" s="5" customFormat="1" x14ac:dyDescent="0.35">
      <c r="A73" s="176"/>
      <c r="B73" s="25" t="s">
        <v>132</v>
      </c>
      <c r="C73" s="19" t="s">
        <v>33</v>
      </c>
      <c r="D73" s="38">
        <v>10.6</v>
      </c>
      <c r="E73" s="39">
        <v>12</v>
      </c>
      <c r="F73" s="38">
        <v>18.350000000000001</v>
      </c>
      <c r="G73" s="85">
        <v>25</v>
      </c>
      <c r="H73" s="18">
        <v>28.95</v>
      </c>
      <c r="I73" s="94">
        <f t="shared" si="4"/>
        <v>37</v>
      </c>
      <c r="J73" s="23">
        <f t="shared" si="0"/>
        <v>0.36614853195164077</v>
      </c>
      <c r="K73" s="61"/>
      <c r="L73" s="61"/>
      <c r="M73" s="61"/>
      <c r="N73" s="61"/>
      <c r="O73" s="57"/>
    </row>
    <row r="74" spans="1:15" s="5" customFormat="1" x14ac:dyDescent="0.35">
      <c r="A74" s="177"/>
      <c r="B74" s="64" t="s">
        <v>61</v>
      </c>
      <c r="C74" s="65"/>
      <c r="D74" s="44">
        <f t="shared" ref="D74:H74" si="9">SUM(D66:D73)</f>
        <v>110.64999999999999</v>
      </c>
      <c r="E74" s="45">
        <f t="shared" si="9"/>
        <v>126</v>
      </c>
      <c r="F74" s="44">
        <f t="shared" si="9"/>
        <v>110.69999999999999</v>
      </c>
      <c r="G74" s="84">
        <f t="shared" si="9"/>
        <v>257</v>
      </c>
      <c r="H74" s="46">
        <f t="shared" si="9"/>
        <v>221.34999999999997</v>
      </c>
      <c r="I74" s="93">
        <f>SUM(I66:I73)</f>
        <v>383</v>
      </c>
      <c r="J74" s="48">
        <f t="shared" si="0"/>
        <v>0.49988705669753786</v>
      </c>
      <c r="O74" s="57"/>
    </row>
    <row r="75" spans="1:15" s="5" customFormat="1" x14ac:dyDescent="0.35">
      <c r="A75" s="77" t="s">
        <v>44</v>
      </c>
      <c r="B75" s="62"/>
      <c r="C75" s="63"/>
      <c r="D75" s="40">
        <f t="shared" ref="D75:I75" si="10">SUM(D10,D74,D65,D52,D50,D43,D34,D26,D17)</f>
        <v>474.34999999999997</v>
      </c>
      <c r="E75" s="41">
        <f t="shared" si="10"/>
        <v>557</v>
      </c>
      <c r="F75" s="40">
        <f t="shared" si="10"/>
        <v>464.7879999999999</v>
      </c>
      <c r="G75" s="87">
        <f t="shared" si="10"/>
        <v>984</v>
      </c>
      <c r="H75" s="31">
        <f t="shared" si="10"/>
        <v>939.13699999999994</v>
      </c>
      <c r="I75" s="96">
        <f t="shared" si="10"/>
        <v>1541</v>
      </c>
      <c r="J75" s="24">
        <f t="shared" si="0"/>
        <v>0.50509137644454427</v>
      </c>
      <c r="O75" s="60"/>
    </row>
    <row r="76" spans="1:15" x14ac:dyDescent="0.35">
      <c r="D76" s="3"/>
      <c r="E76" s="3"/>
      <c r="F76" s="3"/>
      <c r="G76" s="80"/>
      <c r="H76" s="3"/>
      <c r="J76" s="8"/>
    </row>
    <row r="77" spans="1:15" x14ac:dyDescent="0.35">
      <c r="A77" s="1" t="s">
        <v>48</v>
      </c>
      <c r="G77" s="2"/>
      <c r="I77" s="2"/>
    </row>
    <row r="78" spans="1:15" x14ac:dyDescent="0.35">
      <c r="A78" s="1" t="s">
        <v>49</v>
      </c>
      <c r="G78" s="80"/>
    </row>
    <row r="79" spans="1:15" x14ac:dyDescent="0.35">
      <c r="A79" s="1" t="s">
        <v>138</v>
      </c>
      <c r="C79" s="7"/>
      <c r="D79" s="9"/>
      <c r="E79" s="9"/>
      <c r="F79" s="9"/>
      <c r="G79" s="88"/>
      <c r="H79" s="11"/>
      <c r="I79" s="88"/>
    </row>
    <row r="80" spans="1:15" x14ac:dyDescent="0.35">
      <c r="A80" s="1" t="s">
        <v>139</v>
      </c>
    </row>
    <row r="81" spans="1:9" ht="67.5" customHeight="1" x14ac:dyDescent="0.35">
      <c r="A81" s="178" t="s">
        <v>51</v>
      </c>
      <c r="B81" s="179"/>
      <c r="C81" s="179"/>
      <c r="D81" s="179"/>
      <c r="E81" s="179"/>
      <c r="F81" s="179"/>
      <c r="G81" s="179"/>
      <c r="H81" s="179"/>
      <c r="I81" s="179"/>
    </row>
    <row r="82" spans="1:9" x14ac:dyDescent="0.35">
      <c r="A82" s="1" t="s">
        <v>66</v>
      </c>
    </row>
  </sheetData>
  <mergeCells count="13">
    <mergeCell ref="A18:A26"/>
    <mergeCell ref="D7:E7"/>
    <mergeCell ref="F7:G7"/>
    <mergeCell ref="H7:I7"/>
    <mergeCell ref="A9:A10"/>
    <mergeCell ref="A11:A17"/>
    <mergeCell ref="A81:I81"/>
    <mergeCell ref="A27:A34"/>
    <mergeCell ref="A35:A43"/>
    <mergeCell ref="A44:A50"/>
    <mergeCell ref="A51:A52"/>
    <mergeCell ref="A53:A65"/>
    <mergeCell ref="A66:A74"/>
  </mergeCells>
  <printOptions horizontalCentered="1"/>
  <pageMargins left="0.7" right="0.7" top="0.5" bottom="0.5" header="0.3" footer="0.3"/>
  <pageSetup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2"/>
  <sheetViews>
    <sheetView workbookViewId="0"/>
  </sheetViews>
  <sheetFormatPr defaultColWidth="9.140625" defaultRowHeight="13.15" x14ac:dyDescent="0.35"/>
  <cols>
    <col min="1" max="1" width="25.7109375" style="1" customWidth="1"/>
    <col min="2" max="2" width="22" style="1" customWidth="1"/>
    <col min="3" max="3" width="30.7109375" style="1" customWidth="1"/>
    <col min="4" max="6" width="10.7109375" style="2" customWidth="1"/>
    <col min="7" max="7" width="10.7109375" style="6" customWidth="1"/>
    <col min="8" max="8" width="10.7109375" style="2" customWidth="1"/>
    <col min="9" max="9" width="10.7109375" style="3" customWidth="1"/>
    <col min="10" max="10" width="10.7109375" style="2" customWidth="1"/>
    <col min="11" max="16" width="7" style="1" customWidth="1"/>
    <col min="17" max="17" width="7" style="57" customWidth="1"/>
    <col min="18" max="16384" width="9.140625" style="1"/>
  </cols>
  <sheetData>
    <row r="1" spans="1:17" x14ac:dyDescent="0.35">
      <c r="A1" s="1" t="s">
        <v>64</v>
      </c>
      <c r="G1" s="1"/>
      <c r="J1" s="4">
        <v>43776</v>
      </c>
    </row>
    <row r="2" spans="1:17" x14ac:dyDescent="0.35">
      <c r="A2" s="1" t="s">
        <v>134</v>
      </c>
      <c r="G2" s="3"/>
    </row>
    <row r="3" spans="1:17" x14ac:dyDescent="0.35">
      <c r="G3" s="3"/>
    </row>
    <row r="4" spans="1:17" s="13" customFormat="1" ht="18" x14ac:dyDescent="0.35">
      <c r="A4" s="12" t="s">
        <v>143</v>
      </c>
      <c r="B4" s="12"/>
      <c r="D4" s="14"/>
      <c r="E4" s="14"/>
      <c r="F4" s="14"/>
      <c r="G4" s="15"/>
      <c r="H4" s="14"/>
      <c r="I4" s="16"/>
      <c r="J4" s="14"/>
      <c r="Q4" s="58"/>
    </row>
    <row r="5" spans="1:17" s="13" customFormat="1" ht="18" x14ac:dyDescent="0.35">
      <c r="A5" s="12" t="s">
        <v>63</v>
      </c>
      <c r="B5" s="12"/>
      <c r="D5" s="14"/>
      <c r="E5" s="14"/>
      <c r="F5" s="14"/>
      <c r="G5" s="15"/>
      <c r="H5" s="14"/>
      <c r="I5" s="16"/>
      <c r="J5" s="14"/>
      <c r="Q5" s="58"/>
    </row>
    <row r="7" spans="1:17" x14ac:dyDescent="0.35">
      <c r="A7" s="75" t="s">
        <v>45</v>
      </c>
      <c r="B7" s="66" t="s">
        <v>46</v>
      </c>
      <c r="C7" s="68" t="s">
        <v>79</v>
      </c>
      <c r="D7" s="180" t="s">
        <v>77</v>
      </c>
      <c r="E7" s="181"/>
      <c r="F7" s="170" t="s">
        <v>78</v>
      </c>
      <c r="G7" s="172"/>
      <c r="H7" s="170" t="s">
        <v>144</v>
      </c>
      <c r="I7" s="172"/>
      <c r="J7" s="78"/>
    </row>
    <row r="8" spans="1:17" s="7" customFormat="1" ht="52.5" x14ac:dyDescent="0.35">
      <c r="A8" s="76"/>
      <c r="B8" s="67"/>
      <c r="C8" s="69"/>
      <c r="D8" s="35" t="s">
        <v>86</v>
      </c>
      <c r="E8" s="34" t="s">
        <v>88</v>
      </c>
      <c r="F8" s="35" t="s">
        <v>86</v>
      </c>
      <c r="G8" s="42" t="s">
        <v>88</v>
      </c>
      <c r="H8" s="33" t="s">
        <v>87</v>
      </c>
      <c r="I8" s="43" t="s">
        <v>88</v>
      </c>
      <c r="J8" s="17" t="s">
        <v>133</v>
      </c>
      <c r="Q8" s="59"/>
    </row>
    <row r="9" spans="1:17" x14ac:dyDescent="0.35">
      <c r="A9" s="173" t="s">
        <v>30</v>
      </c>
      <c r="B9" s="27" t="s">
        <v>85</v>
      </c>
      <c r="C9" s="21" t="s">
        <v>30</v>
      </c>
      <c r="D9" s="36">
        <v>4.1000000000000005</v>
      </c>
      <c r="E9" s="37">
        <v>7</v>
      </c>
      <c r="F9" s="36">
        <v>7.9999999999999991</v>
      </c>
      <c r="G9" s="37">
        <v>10</v>
      </c>
      <c r="H9" s="32">
        <v>12.100000000000001</v>
      </c>
      <c r="I9" s="29">
        <v>17</v>
      </c>
      <c r="J9" s="22">
        <f>D9/H9</f>
        <v>0.33884297520661155</v>
      </c>
    </row>
    <row r="10" spans="1:17" x14ac:dyDescent="0.35">
      <c r="A10" s="177"/>
      <c r="B10" s="64" t="s">
        <v>74</v>
      </c>
      <c r="C10" s="65"/>
      <c r="D10" s="44">
        <v>4.1000000000000005</v>
      </c>
      <c r="E10" s="45">
        <v>7</v>
      </c>
      <c r="F10" s="44">
        <v>7.9999999999999991</v>
      </c>
      <c r="G10" s="45">
        <v>10</v>
      </c>
      <c r="H10" s="46">
        <v>12.100000000000001</v>
      </c>
      <c r="I10" s="47">
        <v>17</v>
      </c>
      <c r="J10" s="48">
        <f>D10/H10</f>
        <v>0.33884297520661155</v>
      </c>
    </row>
    <row r="11" spans="1:17" x14ac:dyDescent="0.35">
      <c r="A11" s="173" t="s">
        <v>52</v>
      </c>
      <c r="B11" s="27" t="s">
        <v>80</v>
      </c>
      <c r="C11" s="21" t="s">
        <v>16</v>
      </c>
      <c r="D11" s="36">
        <v>5.67</v>
      </c>
      <c r="E11" s="37">
        <v>7</v>
      </c>
      <c r="F11" s="36">
        <v>7.33</v>
      </c>
      <c r="G11" s="37">
        <v>14</v>
      </c>
      <c r="H11" s="32">
        <v>13.000000000000002</v>
      </c>
      <c r="I11" s="29">
        <v>21</v>
      </c>
      <c r="J11" s="22">
        <f>D11/H11</f>
        <v>0.43615384615384611</v>
      </c>
    </row>
    <row r="12" spans="1:17" x14ac:dyDescent="0.35">
      <c r="A12" s="176"/>
      <c r="B12" s="25" t="s">
        <v>83</v>
      </c>
      <c r="C12" s="19" t="s">
        <v>17</v>
      </c>
      <c r="D12" s="38">
        <v>6.3</v>
      </c>
      <c r="E12" s="39">
        <v>7</v>
      </c>
      <c r="F12" s="38">
        <v>10.26</v>
      </c>
      <c r="G12" s="39">
        <v>17</v>
      </c>
      <c r="H12" s="18">
        <v>16.559999999999999</v>
      </c>
      <c r="I12" s="20">
        <v>24</v>
      </c>
      <c r="J12" s="23">
        <f t="shared" ref="J12:J74" si="0">D12/H12</f>
        <v>0.38043478260869568</v>
      </c>
    </row>
    <row r="13" spans="1:17" x14ac:dyDescent="0.35">
      <c r="A13" s="176"/>
      <c r="B13" s="25" t="s">
        <v>82</v>
      </c>
      <c r="C13" s="19" t="s">
        <v>18</v>
      </c>
      <c r="D13" s="38">
        <v>2.5</v>
      </c>
      <c r="E13" s="39">
        <v>3</v>
      </c>
      <c r="F13" s="38">
        <v>7.6700000000000008</v>
      </c>
      <c r="G13" s="39">
        <v>14</v>
      </c>
      <c r="H13" s="18">
        <v>10.169999999999998</v>
      </c>
      <c r="I13" s="20">
        <v>17</v>
      </c>
      <c r="J13" s="23">
        <f t="shared" si="0"/>
        <v>0.24582104228121932</v>
      </c>
    </row>
    <row r="14" spans="1:17" x14ac:dyDescent="0.35">
      <c r="A14" s="176"/>
      <c r="B14" s="25" t="s">
        <v>81</v>
      </c>
      <c r="C14" s="19" t="s">
        <v>19</v>
      </c>
      <c r="D14" s="38">
        <v>5.5</v>
      </c>
      <c r="E14" s="39">
        <v>6</v>
      </c>
      <c r="F14" s="38">
        <v>8.6100000000000012</v>
      </c>
      <c r="G14" s="39">
        <v>17</v>
      </c>
      <c r="H14" s="18">
        <v>14.109999999999998</v>
      </c>
      <c r="I14" s="20">
        <v>23</v>
      </c>
      <c r="J14" s="23">
        <f t="shared" si="0"/>
        <v>0.3897944720056698</v>
      </c>
    </row>
    <row r="15" spans="1:17" x14ac:dyDescent="0.35">
      <c r="A15" s="176"/>
      <c r="B15" s="25" t="s">
        <v>84</v>
      </c>
      <c r="C15" s="19" t="s">
        <v>20</v>
      </c>
      <c r="D15" s="38">
        <v>4.5</v>
      </c>
      <c r="E15" s="39">
        <v>5</v>
      </c>
      <c r="F15" s="38">
        <v>9.3999999999999986</v>
      </c>
      <c r="G15" s="39">
        <v>16</v>
      </c>
      <c r="H15" s="18">
        <v>13.9</v>
      </c>
      <c r="I15" s="20">
        <v>21</v>
      </c>
      <c r="J15" s="23">
        <f t="shared" si="0"/>
        <v>0.32374100719424459</v>
      </c>
    </row>
    <row r="16" spans="1:17" x14ac:dyDescent="0.35">
      <c r="A16" s="177"/>
      <c r="B16" s="64" t="s">
        <v>53</v>
      </c>
      <c r="C16" s="65"/>
      <c r="D16" s="44">
        <f t="shared" ref="D16:I16" si="1">SUM(D11:D15)</f>
        <v>24.47</v>
      </c>
      <c r="E16" s="45">
        <f t="shared" si="1"/>
        <v>28</v>
      </c>
      <c r="F16" s="44">
        <f t="shared" si="1"/>
        <v>43.27</v>
      </c>
      <c r="G16" s="45">
        <f t="shared" si="1"/>
        <v>78</v>
      </c>
      <c r="H16" s="46">
        <f t="shared" si="1"/>
        <v>67.740000000000009</v>
      </c>
      <c r="I16" s="47">
        <f t="shared" si="1"/>
        <v>106</v>
      </c>
      <c r="J16" s="48">
        <f t="shared" si="0"/>
        <v>0.36123413049896658</v>
      </c>
      <c r="K16" s="56"/>
      <c r="L16" s="56"/>
      <c r="M16" s="56"/>
      <c r="N16" s="56"/>
      <c r="O16" s="56"/>
      <c r="P16" s="56"/>
    </row>
    <row r="17" spans="1:16" ht="13.5" customHeight="1" x14ac:dyDescent="0.35">
      <c r="A17" s="173" t="s">
        <v>54</v>
      </c>
      <c r="B17" s="27" t="s">
        <v>89</v>
      </c>
      <c r="C17" s="21" t="s">
        <v>34</v>
      </c>
      <c r="D17" s="36">
        <v>7.87</v>
      </c>
      <c r="E17" s="37">
        <v>10</v>
      </c>
      <c r="F17" s="36">
        <v>5.2</v>
      </c>
      <c r="G17" s="37">
        <v>12</v>
      </c>
      <c r="H17" s="32">
        <v>13.069999999999999</v>
      </c>
      <c r="I17" s="29">
        <v>22</v>
      </c>
      <c r="J17" s="22">
        <f t="shared" si="0"/>
        <v>0.6021423106350422</v>
      </c>
    </row>
    <row r="18" spans="1:16" ht="13.5" customHeight="1" x14ac:dyDescent="0.35">
      <c r="A18" s="176"/>
      <c r="B18" s="25" t="s">
        <v>90</v>
      </c>
      <c r="C18" s="19" t="s">
        <v>70</v>
      </c>
      <c r="D18" s="38">
        <v>2.8</v>
      </c>
      <c r="E18" s="39">
        <v>4</v>
      </c>
      <c r="F18" s="38">
        <v>8.4</v>
      </c>
      <c r="G18" s="39">
        <v>13</v>
      </c>
      <c r="H18" s="18">
        <v>11.200000000000001</v>
      </c>
      <c r="I18" s="20">
        <v>17</v>
      </c>
      <c r="J18" s="23">
        <f t="shared" si="0"/>
        <v>0.24999999999999997</v>
      </c>
    </row>
    <row r="19" spans="1:16" ht="13.5" customHeight="1" x14ac:dyDescent="0.35">
      <c r="A19" s="176"/>
      <c r="B19" s="25" t="s">
        <v>91</v>
      </c>
      <c r="C19" s="19" t="s">
        <v>5</v>
      </c>
      <c r="D19" s="38">
        <v>7.47</v>
      </c>
      <c r="E19" s="39">
        <v>9</v>
      </c>
      <c r="F19" s="38">
        <v>10.67</v>
      </c>
      <c r="G19" s="39">
        <v>20</v>
      </c>
      <c r="H19" s="18">
        <v>18.139999999999997</v>
      </c>
      <c r="I19" s="20">
        <v>29</v>
      </c>
      <c r="J19" s="23">
        <f t="shared" si="0"/>
        <v>0.41179713340683577</v>
      </c>
    </row>
    <row r="20" spans="1:16" x14ac:dyDescent="0.35">
      <c r="A20" s="176"/>
      <c r="B20" s="25" t="s">
        <v>92</v>
      </c>
      <c r="C20" s="19" t="s">
        <v>71</v>
      </c>
      <c r="D20" s="38">
        <v>0.2</v>
      </c>
      <c r="E20" s="39">
        <v>1</v>
      </c>
      <c r="F20" s="38">
        <v>0.2</v>
      </c>
      <c r="G20" s="39">
        <v>1</v>
      </c>
      <c r="H20" s="18">
        <v>0.4</v>
      </c>
      <c r="I20" s="20">
        <v>2</v>
      </c>
      <c r="J20" s="23">
        <f t="shared" si="0"/>
        <v>0.5</v>
      </c>
    </row>
    <row r="21" spans="1:16" x14ac:dyDescent="0.35">
      <c r="A21" s="176"/>
      <c r="B21" s="25" t="s">
        <v>95</v>
      </c>
      <c r="C21" s="19" t="s">
        <v>36</v>
      </c>
      <c r="D21" s="38">
        <v>11.370000000000001</v>
      </c>
      <c r="E21" s="39">
        <v>14</v>
      </c>
      <c r="F21" s="38">
        <v>7.8000000000000007</v>
      </c>
      <c r="G21" s="39">
        <v>16</v>
      </c>
      <c r="H21" s="18">
        <v>19.170000000000002</v>
      </c>
      <c r="I21" s="20">
        <v>30</v>
      </c>
      <c r="J21" s="23">
        <f t="shared" si="0"/>
        <v>0.59311424100156496</v>
      </c>
    </row>
    <row r="22" spans="1:16" x14ac:dyDescent="0.35">
      <c r="A22" s="176"/>
      <c r="B22" s="25" t="s">
        <v>93</v>
      </c>
      <c r="C22" s="19" t="s">
        <v>37</v>
      </c>
      <c r="D22" s="38">
        <v>8.8699999999999992</v>
      </c>
      <c r="E22" s="39">
        <v>11</v>
      </c>
      <c r="F22" s="38">
        <v>5.5300000000000011</v>
      </c>
      <c r="G22" s="39">
        <v>14</v>
      </c>
      <c r="H22" s="18">
        <v>14.399999999999997</v>
      </c>
      <c r="I22" s="20">
        <v>25</v>
      </c>
      <c r="J22" s="23">
        <f t="shared" si="0"/>
        <v>0.61597222222222225</v>
      </c>
    </row>
    <row r="23" spans="1:16" x14ac:dyDescent="0.35">
      <c r="A23" s="176"/>
      <c r="B23" s="25" t="s">
        <v>94</v>
      </c>
      <c r="C23" s="19" t="s">
        <v>31</v>
      </c>
      <c r="D23" s="38">
        <v>12.200000000000003</v>
      </c>
      <c r="E23" s="39">
        <v>15</v>
      </c>
      <c r="F23" s="38">
        <v>8.4</v>
      </c>
      <c r="G23" s="39">
        <v>12</v>
      </c>
      <c r="H23" s="18">
        <v>20.600000000000005</v>
      </c>
      <c r="I23" s="20">
        <v>27</v>
      </c>
      <c r="J23" s="23">
        <f t="shared" si="0"/>
        <v>0.59223300970873782</v>
      </c>
    </row>
    <row r="24" spans="1:16" x14ac:dyDescent="0.35">
      <c r="A24" s="176"/>
      <c r="B24" s="25" t="s">
        <v>96</v>
      </c>
      <c r="C24" s="19" t="s">
        <v>22</v>
      </c>
      <c r="D24" s="38">
        <v>6.8699999999999992</v>
      </c>
      <c r="E24" s="39">
        <v>9</v>
      </c>
      <c r="F24" s="38">
        <v>6.3300000000000018</v>
      </c>
      <c r="G24" s="39">
        <v>12</v>
      </c>
      <c r="H24" s="18">
        <v>13.200000000000005</v>
      </c>
      <c r="I24" s="20">
        <v>21</v>
      </c>
      <c r="J24" s="23">
        <f t="shared" si="0"/>
        <v>0.52045454545454517</v>
      </c>
    </row>
    <row r="25" spans="1:16" x14ac:dyDescent="0.35">
      <c r="A25" s="177"/>
      <c r="B25" s="64" t="s">
        <v>55</v>
      </c>
      <c r="C25" s="65"/>
      <c r="D25" s="44">
        <f t="shared" ref="D25:I25" si="2">SUM(D17:D24)</f>
        <v>57.65</v>
      </c>
      <c r="E25" s="45">
        <f t="shared" si="2"/>
        <v>73</v>
      </c>
      <c r="F25" s="44">
        <f t="shared" si="2"/>
        <v>52.53</v>
      </c>
      <c r="G25" s="45">
        <f t="shared" si="2"/>
        <v>100</v>
      </c>
      <c r="H25" s="46">
        <f t="shared" si="2"/>
        <v>110.18</v>
      </c>
      <c r="I25" s="47">
        <f t="shared" si="2"/>
        <v>173</v>
      </c>
      <c r="J25" s="48">
        <f t="shared" si="0"/>
        <v>0.52323470684334716</v>
      </c>
      <c r="K25" s="56"/>
      <c r="L25" s="56"/>
      <c r="M25" s="56"/>
      <c r="N25" s="56"/>
      <c r="O25" s="56"/>
      <c r="P25" s="56"/>
    </row>
    <row r="26" spans="1:16" x14ac:dyDescent="0.35">
      <c r="A26" s="173" t="s">
        <v>50</v>
      </c>
      <c r="B26" s="27" t="s">
        <v>137</v>
      </c>
      <c r="C26" s="21" t="s">
        <v>68</v>
      </c>
      <c r="D26" s="36">
        <v>0.6</v>
      </c>
      <c r="E26" s="37">
        <v>1</v>
      </c>
      <c r="F26" s="36">
        <v>0</v>
      </c>
      <c r="G26" s="37">
        <v>0</v>
      </c>
      <c r="H26" s="32">
        <v>0.6</v>
      </c>
      <c r="I26" s="29">
        <v>1</v>
      </c>
      <c r="J26" s="22">
        <v>0</v>
      </c>
    </row>
    <row r="27" spans="1:16" x14ac:dyDescent="0.35">
      <c r="A27" s="176"/>
      <c r="B27" s="49" t="s">
        <v>97</v>
      </c>
      <c r="C27" s="50" t="s">
        <v>50</v>
      </c>
      <c r="D27" s="51">
        <v>10.799999999999999</v>
      </c>
      <c r="E27" s="52">
        <v>15</v>
      </c>
      <c r="F27" s="51">
        <v>6.76</v>
      </c>
      <c r="G27" s="52">
        <v>17</v>
      </c>
      <c r="H27" s="53">
        <v>17.559999999999995</v>
      </c>
      <c r="I27" s="54">
        <v>32</v>
      </c>
      <c r="J27" s="55">
        <f>D27/H27</f>
        <v>0.61503416856492044</v>
      </c>
    </row>
    <row r="28" spans="1:16" x14ac:dyDescent="0.35">
      <c r="A28" s="176"/>
      <c r="B28" s="49" t="s">
        <v>145</v>
      </c>
      <c r="C28" s="50" t="s">
        <v>146</v>
      </c>
      <c r="D28" s="51">
        <v>2.8</v>
      </c>
      <c r="E28" s="52">
        <v>3</v>
      </c>
      <c r="F28" s="51">
        <v>5.44</v>
      </c>
      <c r="G28" s="52">
        <v>10</v>
      </c>
      <c r="H28" s="53">
        <v>8.24</v>
      </c>
      <c r="I28" s="54">
        <v>13</v>
      </c>
      <c r="J28" s="55">
        <f>D28/H28</f>
        <v>0.33980582524271841</v>
      </c>
    </row>
    <row r="29" spans="1:16" x14ac:dyDescent="0.35">
      <c r="A29" s="176"/>
      <c r="B29" s="49" t="s">
        <v>98</v>
      </c>
      <c r="C29" s="50" t="s">
        <v>47</v>
      </c>
      <c r="D29" s="51">
        <v>2.6</v>
      </c>
      <c r="E29" s="52">
        <v>3</v>
      </c>
      <c r="F29" s="51">
        <v>6.6</v>
      </c>
      <c r="G29" s="52">
        <v>8</v>
      </c>
      <c r="H29" s="53">
        <v>9.1999999999999993</v>
      </c>
      <c r="I29" s="54">
        <v>11</v>
      </c>
      <c r="J29" s="55">
        <v>0.20588235294117643</v>
      </c>
    </row>
    <row r="30" spans="1:16" x14ac:dyDescent="0.35">
      <c r="A30" s="176"/>
      <c r="B30" s="25" t="s">
        <v>148</v>
      </c>
      <c r="C30" s="19" t="s">
        <v>147</v>
      </c>
      <c r="D30" s="38">
        <v>2</v>
      </c>
      <c r="E30" s="39">
        <v>3</v>
      </c>
      <c r="F30" s="38">
        <v>2.4000000000000004</v>
      </c>
      <c r="G30" s="39">
        <v>5</v>
      </c>
      <c r="H30" s="18">
        <v>4.4000000000000004</v>
      </c>
      <c r="I30" s="20">
        <v>8</v>
      </c>
      <c r="J30" s="23">
        <f>D30/H30</f>
        <v>0.45454545454545453</v>
      </c>
    </row>
    <row r="31" spans="1:16" x14ac:dyDescent="0.35">
      <c r="A31" s="176"/>
      <c r="B31" s="25" t="s">
        <v>100</v>
      </c>
      <c r="C31" s="19" t="s">
        <v>42</v>
      </c>
      <c r="D31" s="38">
        <v>4.2</v>
      </c>
      <c r="E31" s="39">
        <v>5</v>
      </c>
      <c r="F31" s="38">
        <v>1.7999999999999998</v>
      </c>
      <c r="G31" s="39">
        <v>3</v>
      </c>
      <c r="H31" s="18">
        <v>6</v>
      </c>
      <c r="I31" s="20">
        <v>8</v>
      </c>
      <c r="J31" s="23">
        <f t="shared" si="0"/>
        <v>0.70000000000000007</v>
      </c>
    </row>
    <row r="32" spans="1:16" x14ac:dyDescent="0.35">
      <c r="A32" s="176"/>
      <c r="B32" s="25" t="s">
        <v>99</v>
      </c>
      <c r="C32" s="19" t="s">
        <v>23</v>
      </c>
      <c r="D32" s="38">
        <v>6.6</v>
      </c>
      <c r="E32" s="39">
        <v>7</v>
      </c>
      <c r="F32" s="38">
        <v>4.6000000000000005</v>
      </c>
      <c r="G32" s="39">
        <v>9</v>
      </c>
      <c r="H32" s="18">
        <v>11.200000000000001</v>
      </c>
      <c r="I32" s="20">
        <v>16</v>
      </c>
      <c r="J32" s="23">
        <f t="shared" si="0"/>
        <v>0.58928571428571419</v>
      </c>
    </row>
    <row r="33" spans="1:16" x14ac:dyDescent="0.35">
      <c r="A33" s="177"/>
      <c r="B33" s="64" t="s">
        <v>72</v>
      </c>
      <c r="C33" s="65"/>
      <c r="D33" s="44">
        <f t="shared" ref="D33:I33" si="3">SUM(D26:D32)</f>
        <v>29.6</v>
      </c>
      <c r="E33" s="45">
        <f t="shared" si="3"/>
        <v>37</v>
      </c>
      <c r="F33" s="44">
        <f t="shared" si="3"/>
        <v>27.599999999999998</v>
      </c>
      <c r="G33" s="45">
        <f t="shared" si="3"/>
        <v>52</v>
      </c>
      <c r="H33" s="46">
        <f t="shared" si="3"/>
        <v>57.199999999999996</v>
      </c>
      <c r="I33" s="47">
        <f t="shared" si="3"/>
        <v>89</v>
      </c>
      <c r="J33" s="48">
        <f t="shared" si="0"/>
        <v>0.5174825174825175</v>
      </c>
      <c r="K33" s="56"/>
      <c r="L33" s="56"/>
      <c r="M33" s="56"/>
      <c r="N33" s="56"/>
      <c r="O33" s="56"/>
      <c r="P33" s="56"/>
    </row>
    <row r="34" spans="1:16" x14ac:dyDescent="0.35">
      <c r="A34" s="173" t="s">
        <v>56</v>
      </c>
      <c r="B34" s="25" t="s">
        <v>101</v>
      </c>
      <c r="C34" s="19" t="s">
        <v>3</v>
      </c>
      <c r="D34" s="38">
        <v>0</v>
      </c>
      <c r="E34" s="39">
        <v>1</v>
      </c>
      <c r="F34" s="38">
        <v>3.2200000000000006</v>
      </c>
      <c r="G34" s="39">
        <v>12</v>
      </c>
      <c r="H34" s="18">
        <v>3.22</v>
      </c>
      <c r="I34" s="20">
        <v>13</v>
      </c>
      <c r="J34" s="23">
        <f t="shared" si="0"/>
        <v>0</v>
      </c>
    </row>
    <row r="35" spans="1:16" x14ac:dyDescent="0.35">
      <c r="A35" s="176"/>
      <c r="B35" s="25" t="s">
        <v>102</v>
      </c>
      <c r="C35" s="19" t="s">
        <v>24</v>
      </c>
      <c r="D35" s="38">
        <v>7.17</v>
      </c>
      <c r="E35" s="39">
        <v>8</v>
      </c>
      <c r="F35" s="38">
        <v>6.93</v>
      </c>
      <c r="G35" s="39">
        <v>19</v>
      </c>
      <c r="H35" s="18">
        <v>14.1</v>
      </c>
      <c r="I35" s="20">
        <v>27</v>
      </c>
      <c r="J35" s="23">
        <f t="shared" si="0"/>
        <v>0.50851063829787235</v>
      </c>
    </row>
    <row r="36" spans="1:16" x14ac:dyDescent="0.35">
      <c r="A36" s="176"/>
      <c r="B36" s="25" t="s">
        <v>103</v>
      </c>
      <c r="C36" s="19" t="s">
        <v>38</v>
      </c>
      <c r="D36" s="38">
        <v>8.27</v>
      </c>
      <c r="E36" s="39">
        <v>10</v>
      </c>
      <c r="F36" s="38">
        <v>5.27</v>
      </c>
      <c r="G36" s="39">
        <v>7</v>
      </c>
      <c r="H36" s="18">
        <v>13.540000000000001</v>
      </c>
      <c r="I36" s="20">
        <v>17</v>
      </c>
      <c r="J36" s="23">
        <f t="shared" si="0"/>
        <v>0.6107828655834564</v>
      </c>
    </row>
    <row r="37" spans="1:16" x14ac:dyDescent="0.35">
      <c r="A37" s="176"/>
      <c r="B37" s="25" t="s">
        <v>104</v>
      </c>
      <c r="C37" s="19" t="s">
        <v>25</v>
      </c>
      <c r="D37" s="38">
        <v>19.599999999999998</v>
      </c>
      <c r="E37" s="39">
        <v>21</v>
      </c>
      <c r="F37" s="38">
        <v>11.040000000000001</v>
      </c>
      <c r="G37" s="39">
        <v>33</v>
      </c>
      <c r="H37" s="18">
        <v>30.639999999999993</v>
      </c>
      <c r="I37" s="20">
        <v>54</v>
      </c>
      <c r="J37" s="23">
        <f t="shared" si="0"/>
        <v>0.63968668407310714</v>
      </c>
    </row>
    <row r="38" spans="1:16" x14ac:dyDescent="0.35">
      <c r="A38" s="176"/>
      <c r="B38" s="25" t="s">
        <v>106</v>
      </c>
      <c r="C38" s="19" t="s">
        <v>40</v>
      </c>
      <c r="D38" s="38">
        <v>7.33</v>
      </c>
      <c r="E38" s="39">
        <v>8</v>
      </c>
      <c r="F38" s="38">
        <v>1.2</v>
      </c>
      <c r="G38" s="39">
        <v>3</v>
      </c>
      <c r="H38" s="18">
        <v>8.5300000000000011</v>
      </c>
      <c r="I38" s="20">
        <v>11</v>
      </c>
      <c r="J38" s="23">
        <f t="shared" si="0"/>
        <v>0.85932004689331765</v>
      </c>
    </row>
    <row r="39" spans="1:16" x14ac:dyDescent="0.35">
      <c r="A39" s="176"/>
      <c r="B39" s="25" t="s">
        <v>105</v>
      </c>
      <c r="C39" s="19" t="s">
        <v>26</v>
      </c>
      <c r="D39" s="38">
        <v>17.369999999999997</v>
      </c>
      <c r="E39" s="39">
        <v>20</v>
      </c>
      <c r="F39" s="38">
        <v>8.07</v>
      </c>
      <c r="G39" s="39">
        <v>20</v>
      </c>
      <c r="H39" s="18">
        <v>25.439999999999998</v>
      </c>
      <c r="I39" s="20">
        <v>40</v>
      </c>
      <c r="J39" s="23">
        <f t="shared" si="0"/>
        <v>0.68278301886792447</v>
      </c>
    </row>
    <row r="40" spans="1:16" x14ac:dyDescent="0.35">
      <c r="A40" s="176"/>
      <c r="B40" s="25" t="s">
        <v>107</v>
      </c>
      <c r="C40" s="19" t="s">
        <v>41</v>
      </c>
      <c r="D40" s="38">
        <v>10.5</v>
      </c>
      <c r="E40" s="39">
        <v>11</v>
      </c>
      <c r="F40" s="38">
        <v>6.73</v>
      </c>
      <c r="G40" s="39">
        <v>17</v>
      </c>
      <c r="H40" s="18">
        <v>17.229999999999997</v>
      </c>
      <c r="I40" s="20">
        <v>28</v>
      </c>
      <c r="J40" s="23">
        <f t="shared" si="0"/>
        <v>0.60940220545560075</v>
      </c>
    </row>
    <row r="41" spans="1:16" x14ac:dyDescent="0.35">
      <c r="A41" s="176"/>
      <c r="B41" s="25" t="s">
        <v>108</v>
      </c>
      <c r="C41" s="19" t="s">
        <v>32</v>
      </c>
      <c r="D41" s="38">
        <v>22</v>
      </c>
      <c r="E41" s="39">
        <v>23</v>
      </c>
      <c r="F41" s="38">
        <v>9.3399999999999981</v>
      </c>
      <c r="G41" s="39">
        <v>17</v>
      </c>
      <c r="H41" s="18">
        <v>31.34</v>
      </c>
      <c r="I41" s="20">
        <v>40</v>
      </c>
      <c r="J41" s="23">
        <f t="shared" si="0"/>
        <v>0.7019783024888322</v>
      </c>
    </row>
    <row r="42" spans="1:16" x14ac:dyDescent="0.35">
      <c r="A42" s="177"/>
      <c r="B42" s="64" t="s">
        <v>57</v>
      </c>
      <c r="C42" s="65"/>
      <c r="D42" s="44">
        <f t="shared" ref="D42:I42" si="4">SUM(D34:D41)</f>
        <v>92.24</v>
      </c>
      <c r="E42" s="45">
        <f t="shared" si="4"/>
        <v>102</v>
      </c>
      <c r="F42" s="44">
        <f t="shared" si="4"/>
        <v>51.800000000000004</v>
      </c>
      <c r="G42" s="45">
        <f t="shared" si="4"/>
        <v>128</v>
      </c>
      <c r="H42" s="46">
        <f t="shared" si="4"/>
        <v>144.04</v>
      </c>
      <c r="I42" s="47">
        <f t="shared" si="4"/>
        <v>230</v>
      </c>
      <c r="J42" s="48">
        <f t="shared" si="0"/>
        <v>0.64037767286864755</v>
      </c>
      <c r="K42" s="56"/>
      <c r="L42" s="56"/>
      <c r="M42" s="56"/>
      <c r="N42" s="56"/>
      <c r="O42" s="56"/>
      <c r="P42" s="56"/>
    </row>
    <row r="43" spans="1:16" x14ac:dyDescent="0.35">
      <c r="A43" s="173" t="s">
        <v>58</v>
      </c>
      <c r="B43" s="28" t="s">
        <v>109</v>
      </c>
      <c r="C43" s="21" t="s">
        <v>69</v>
      </c>
      <c r="D43" s="36">
        <v>0</v>
      </c>
      <c r="E43" s="37">
        <v>0</v>
      </c>
      <c r="F43" s="36">
        <v>0</v>
      </c>
      <c r="G43" s="37">
        <v>0</v>
      </c>
      <c r="H43" s="32">
        <v>0</v>
      </c>
      <c r="I43" s="29">
        <v>0</v>
      </c>
      <c r="J43" s="22">
        <v>0</v>
      </c>
    </row>
    <row r="44" spans="1:16" x14ac:dyDescent="0.35">
      <c r="A44" s="176"/>
      <c r="B44" s="26" t="s">
        <v>110</v>
      </c>
      <c r="C44" s="19" t="s">
        <v>14</v>
      </c>
      <c r="D44" s="38">
        <v>11.870000000000001</v>
      </c>
      <c r="E44" s="39">
        <v>13</v>
      </c>
      <c r="F44" s="38">
        <v>17.550000000000004</v>
      </c>
      <c r="G44" s="39">
        <v>36</v>
      </c>
      <c r="H44" s="18">
        <v>29.419999999999998</v>
      </c>
      <c r="I44" s="20">
        <v>49</v>
      </c>
      <c r="J44" s="23">
        <f t="shared" si="0"/>
        <v>0.40346702923181516</v>
      </c>
    </row>
    <row r="45" spans="1:16" x14ac:dyDescent="0.35">
      <c r="A45" s="176"/>
      <c r="B45" s="26" t="s">
        <v>111</v>
      </c>
      <c r="C45" s="19" t="s">
        <v>27</v>
      </c>
      <c r="D45" s="38">
        <v>8.6</v>
      </c>
      <c r="E45" s="39">
        <v>9</v>
      </c>
      <c r="F45" s="38">
        <v>10.179999999999998</v>
      </c>
      <c r="G45" s="39">
        <v>23</v>
      </c>
      <c r="H45" s="18">
        <v>18.78</v>
      </c>
      <c r="I45" s="20">
        <v>32</v>
      </c>
      <c r="J45" s="23">
        <f t="shared" si="0"/>
        <v>0.45793397231096905</v>
      </c>
    </row>
    <row r="46" spans="1:16" x14ac:dyDescent="0.35">
      <c r="A46" s="176"/>
      <c r="B46" s="26" t="s">
        <v>112</v>
      </c>
      <c r="C46" s="19" t="s">
        <v>6</v>
      </c>
      <c r="D46" s="38">
        <v>0.6</v>
      </c>
      <c r="E46" s="39">
        <v>1</v>
      </c>
      <c r="F46" s="38">
        <v>2.87</v>
      </c>
      <c r="G46" s="39">
        <v>11</v>
      </c>
      <c r="H46" s="18">
        <v>3.4699999999999998</v>
      </c>
      <c r="I46" s="20">
        <v>12</v>
      </c>
      <c r="J46" s="23">
        <f t="shared" si="0"/>
        <v>0.1729106628242075</v>
      </c>
    </row>
    <row r="47" spans="1:16" x14ac:dyDescent="0.35">
      <c r="A47" s="176"/>
      <c r="B47" s="26" t="s">
        <v>113</v>
      </c>
      <c r="C47" s="19" t="s">
        <v>11</v>
      </c>
      <c r="D47" s="38">
        <v>7.6</v>
      </c>
      <c r="E47" s="39">
        <v>8</v>
      </c>
      <c r="F47" s="38">
        <v>9.9699999999999989</v>
      </c>
      <c r="G47" s="39">
        <v>22</v>
      </c>
      <c r="H47" s="18">
        <v>17.57</v>
      </c>
      <c r="I47" s="20">
        <v>30</v>
      </c>
      <c r="J47" s="23">
        <f t="shared" si="0"/>
        <v>0.43255549231644846</v>
      </c>
    </row>
    <row r="48" spans="1:16" x14ac:dyDescent="0.35">
      <c r="A48" s="176"/>
      <c r="B48" s="26" t="s">
        <v>114</v>
      </c>
      <c r="C48" s="19" t="s">
        <v>13</v>
      </c>
      <c r="D48" s="38">
        <v>6.6</v>
      </c>
      <c r="E48" s="39">
        <v>7</v>
      </c>
      <c r="F48" s="38">
        <v>5</v>
      </c>
      <c r="G48" s="39">
        <v>11</v>
      </c>
      <c r="H48" s="18">
        <v>11.600000000000001</v>
      </c>
      <c r="I48" s="20">
        <v>18</v>
      </c>
      <c r="J48" s="23">
        <f t="shared" si="0"/>
        <v>0.56896551724137923</v>
      </c>
    </row>
    <row r="49" spans="1:16" x14ac:dyDescent="0.35">
      <c r="A49" s="177"/>
      <c r="B49" s="64" t="s">
        <v>59</v>
      </c>
      <c r="C49" s="65"/>
      <c r="D49" s="44">
        <f t="shared" ref="D49:I49" si="5">SUM(D43:D48)</f>
        <v>35.270000000000003</v>
      </c>
      <c r="E49" s="45">
        <f t="shared" si="5"/>
        <v>38</v>
      </c>
      <c r="F49" s="44">
        <f t="shared" si="5"/>
        <v>45.570000000000007</v>
      </c>
      <c r="G49" s="45">
        <f t="shared" si="5"/>
        <v>103</v>
      </c>
      <c r="H49" s="46">
        <f t="shared" si="5"/>
        <v>80.84</v>
      </c>
      <c r="I49" s="47">
        <f t="shared" si="5"/>
        <v>141</v>
      </c>
      <c r="J49" s="48">
        <f t="shared" si="0"/>
        <v>0.43629391390400796</v>
      </c>
      <c r="K49" s="56"/>
      <c r="L49" s="56"/>
      <c r="M49" s="56"/>
      <c r="N49" s="56"/>
      <c r="O49" s="56"/>
      <c r="P49" s="56"/>
    </row>
    <row r="50" spans="1:16" x14ac:dyDescent="0.35">
      <c r="A50" s="173" t="s">
        <v>62</v>
      </c>
      <c r="B50" s="27" t="s">
        <v>115</v>
      </c>
      <c r="C50" s="21" t="s">
        <v>29</v>
      </c>
      <c r="D50" s="36">
        <v>13.700000000000001</v>
      </c>
      <c r="E50" s="37">
        <v>15</v>
      </c>
      <c r="F50" s="36">
        <v>12.320000000000002</v>
      </c>
      <c r="G50" s="37">
        <v>16</v>
      </c>
      <c r="H50" s="32">
        <v>26.020000000000003</v>
      </c>
      <c r="I50" s="29">
        <v>31</v>
      </c>
      <c r="J50" s="22">
        <f t="shared" si="0"/>
        <v>0.52651806302843962</v>
      </c>
    </row>
    <row r="51" spans="1:16" x14ac:dyDescent="0.35">
      <c r="A51" s="177"/>
      <c r="B51" s="64" t="s">
        <v>73</v>
      </c>
      <c r="C51" s="65"/>
      <c r="D51" s="44">
        <v>13.700000000000001</v>
      </c>
      <c r="E51" s="45">
        <v>15</v>
      </c>
      <c r="F51" s="44">
        <v>12.320000000000002</v>
      </c>
      <c r="G51" s="45">
        <v>16</v>
      </c>
      <c r="H51" s="46">
        <v>26.020000000000003</v>
      </c>
      <c r="I51" s="47">
        <v>31</v>
      </c>
      <c r="J51" s="48">
        <f t="shared" si="0"/>
        <v>0.52651806302843962</v>
      </c>
    </row>
    <row r="52" spans="1:16" x14ac:dyDescent="0.35">
      <c r="A52" s="173" t="s">
        <v>75</v>
      </c>
      <c r="B52" s="27" t="s">
        <v>136</v>
      </c>
      <c r="C52" s="21" t="s">
        <v>67</v>
      </c>
      <c r="D52" s="36">
        <v>0</v>
      </c>
      <c r="E52" s="37">
        <v>0</v>
      </c>
      <c r="F52" s="36">
        <v>0</v>
      </c>
      <c r="G52" s="37">
        <v>0</v>
      </c>
      <c r="H52" s="32">
        <v>0</v>
      </c>
      <c r="I52" s="29">
        <v>0</v>
      </c>
      <c r="J52" s="22">
        <v>0</v>
      </c>
    </row>
    <row r="53" spans="1:16" x14ac:dyDescent="0.35">
      <c r="A53" s="176"/>
      <c r="B53" s="49" t="s">
        <v>116</v>
      </c>
      <c r="C53" s="50" t="s">
        <v>39</v>
      </c>
      <c r="D53" s="51">
        <v>6.64</v>
      </c>
      <c r="E53" s="52">
        <v>8</v>
      </c>
      <c r="F53" s="51">
        <v>13.279999999999998</v>
      </c>
      <c r="G53" s="52">
        <v>21</v>
      </c>
      <c r="H53" s="53">
        <v>19.920000000000002</v>
      </c>
      <c r="I53" s="54">
        <v>29</v>
      </c>
      <c r="J53" s="55">
        <f t="shared" si="0"/>
        <v>0.33333333333333331</v>
      </c>
    </row>
    <row r="54" spans="1:16" x14ac:dyDescent="0.35">
      <c r="A54" s="176"/>
      <c r="B54" s="25" t="s">
        <v>117</v>
      </c>
      <c r="C54" s="19" t="s">
        <v>8</v>
      </c>
      <c r="D54" s="38">
        <v>10.5</v>
      </c>
      <c r="E54" s="39">
        <v>11</v>
      </c>
      <c r="F54" s="38">
        <v>13.879999999999999</v>
      </c>
      <c r="G54" s="39">
        <v>25</v>
      </c>
      <c r="H54" s="18">
        <v>24.380000000000003</v>
      </c>
      <c r="I54" s="20">
        <v>36</v>
      </c>
      <c r="J54" s="23">
        <f t="shared" si="0"/>
        <v>0.43068088597210824</v>
      </c>
    </row>
    <row r="55" spans="1:16" x14ac:dyDescent="0.35">
      <c r="A55" s="176"/>
      <c r="B55" s="25" t="s">
        <v>118</v>
      </c>
      <c r="C55" s="19" t="s">
        <v>21</v>
      </c>
      <c r="D55" s="38">
        <v>6</v>
      </c>
      <c r="E55" s="39">
        <v>7</v>
      </c>
      <c r="F55" s="38">
        <v>17.850000000000001</v>
      </c>
      <c r="G55" s="39">
        <v>27</v>
      </c>
      <c r="H55" s="18">
        <v>23.850000000000009</v>
      </c>
      <c r="I55" s="20">
        <v>34</v>
      </c>
      <c r="J55" s="23">
        <f t="shared" si="0"/>
        <v>0.25157232704402505</v>
      </c>
    </row>
    <row r="56" spans="1:16" x14ac:dyDescent="0.35">
      <c r="A56" s="176"/>
      <c r="B56" s="25" t="s">
        <v>120</v>
      </c>
      <c r="C56" s="19" t="s">
        <v>2</v>
      </c>
      <c r="D56" s="38">
        <v>19.57</v>
      </c>
      <c r="E56" s="39">
        <v>23</v>
      </c>
      <c r="F56" s="38">
        <v>35.61999999999999</v>
      </c>
      <c r="G56" s="39">
        <v>64</v>
      </c>
      <c r="H56" s="18">
        <v>55.190000000000026</v>
      </c>
      <c r="I56" s="20">
        <v>87</v>
      </c>
      <c r="J56" s="23">
        <f t="shared" si="0"/>
        <v>0.35459322341003791</v>
      </c>
    </row>
    <row r="57" spans="1:16" x14ac:dyDescent="0.35">
      <c r="A57" s="176"/>
      <c r="B57" s="25" t="s">
        <v>119</v>
      </c>
      <c r="C57" s="19" t="s">
        <v>0</v>
      </c>
      <c r="D57" s="38">
        <v>4.5</v>
      </c>
      <c r="E57" s="39">
        <v>5</v>
      </c>
      <c r="F57" s="38">
        <v>5.4</v>
      </c>
      <c r="G57" s="39">
        <v>8</v>
      </c>
      <c r="H57" s="18">
        <v>9.8999999999999986</v>
      </c>
      <c r="I57" s="20">
        <v>13</v>
      </c>
      <c r="J57" s="23">
        <f t="shared" si="0"/>
        <v>0.45454545454545459</v>
      </c>
    </row>
    <row r="58" spans="1:16" x14ac:dyDescent="0.35">
      <c r="A58" s="176"/>
      <c r="B58" s="25" t="s">
        <v>141</v>
      </c>
      <c r="C58" s="19" t="s">
        <v>142</v>
      </c>
      <c r="D58" s="38">
        <v>8.32</v>
      </c>
      <c r="E58" s="39">
        <v>10</v>
      </c>
      <c r="F58" s="38">
        <v>7.6900000000000013</v>
      </c>
      <c r="G58" s="39">
        <v>16</v>
      </c>
      <c r="H58" s="18">
        <v>16.009999999999998</v>
      </c>
      <c r="I58" s="20">
        <v>26</v>
      </c>
      <c r="J58" s="23">
        <f t="shared" si="0"/>
        <v>0.51967520299812631</v>
      </c>
    </row>
    <row r="59" spans="1:16" x14ac:dyDescent="0.35">
      <c r="A59" s="176"/>
      <c r="B59" s="25" t="s">
        <v>121</v>
      </c>
      <c r="C59" s="19" t="s">
        <v>4</v>
      </c>
      <c r="D59" s="38">
        <v>10.099999999999998</v>
      </c>
      <c r="E59" s="39">
        <v>13</v>
      </c>
      <c r="F59" s="38">
        <v>11.4</v>
      </c>
      <c r="G59" s="39">
        <v>17</v>
      </c>
      <c r="H59" s="18">
        <v>21.5</v>
      </c>
      <c r="I59" s="20">
        <v>30</v>
      </c>
      <c r="J59" s="23">
        <f t="shared" si="0"/>
        <v>0.46976744186046504</v>
      </c>
    </row>
    <row r="60" spans="1:16" x14ac:dyDescent="0.35">
      <c r="A60" s="176"/>
      <c r="B60" s="25" t="s">
        <v>122</v>
      </c>
      <c r="C60" s="19" t="s">
        <v>43</v>
      </c>
      <c r="D60" s="38">
        <v>7.3</v>
      </c>
      <c r="E60" s="39">
        <v>8</v>
      </c>
      <c r="F60" s="38">
        <v>14.950000000000001</v>
      </c>
      <c r="G60" s="39">
        <v>39</v>
      </c>
      <c r="H60" s="18">
        <v>22.250000000000004</v>
      </c>
      <c r="I60" s="20">
        <v>47</v>
      </c>
      <c r="J60" s="23">
        <f t="shared" si="0"/>
        <v>0.32808988764044938</v>
      </c>
    </row>
    <row r="61" spans="1:16" x14ac:dyDescent="0.35">
      <c r="A61" s="176"/>
      <c r="B61" s="25" t="s">
        <v>123</v>
      </c>
      <c r="C61" s="19" t="s">
        <v>35</v>
      </c>
      <c r="D61" s="38">
        <v>6.6</v>
      </c>
      <c r="E61" s="39">
        <v>8</v>
      </c>
      <c r="F61" s="38">
        <v>8.7999999999999989</v>
      </c>
      <c r="G61" s="39">
        <v>14</v>
      </c>
      <c r="H61" s="18">
        <v>15.4</v>
      </c>
      <c r="I61" s="20">
        <v>22</v>
      </c>
      <c r="J61" s="23">
        <f t="shared" si="0"/>
        <v>0.42857142857142855</v>
      </c>
    </row>
    <row r="62" spans="1:16" x14ac:dyDescent="0.35">
      <c r="A62" s="176"/>
      <c r="B62" s="25" t="s">
        <v>124</v>
      </c>
      <c r="C62" s="19" t="s">
        <v>12</v>
      </c>
      <c r="D62" s="38">
        <v>9.3000000000000007</v>
      </c>
      <c r="E62" s="39">
        <v>10</v>
      </c>
      <c r="F62" s="38">
        <v>9.9999999999999982</v>
      </c>
      <c r="G62" s="39">
        <v>18</v>
      </c>
      <c r="H62" s="18">
        <v>19.299999999999994</v>
      </c>
      <c r="I62" s="20">
        <v>28</v>
      </c>
      <c r="J62" s="23">
        <f t="shared" si="0"/>
        <v>0.48186528497409348</v>
      </c>
    </row>
    <row r="63" spans="1:16" x14ac:dyDescent="0.35">
      <c r="A63" s="176"/>
      <c r="B63" s="25" t="s">
        <v>125</v>
      </c>
      <c r="C63" s="19" t="s">
        <v>65</v>
      </c>
      <c r="D63" s="38">
        <v>4.5</v>
      </c>
      <c r="E63" s="39">
        <v>5</v>
      </c>
      <c r="F63" s="38">
        <v>9.44</v>
      </c>
      <c r="G63" s="39">
        <v>24</v>
      </c>
      <c r="H63" s="18">
        <v>13.939999999999998</v>
      </c>
      <c r="I63" s="20">
        <v>29</v>
      </c>
      <c r="J63" s="23">
        <f t="shared" si="0"/>
        <v>0.32281205164992832</v>
      </c>
    </row>
    <row r="64" spans="1:16" x14ac:dyDescent="0.35">
      <c r="A64" s="177"/>
      <c r="B64" s="64" t="s">
        <v>76</v>
      </c>
      <c r="C64" s="65"/>
      <c r="D64" s="44">
        <f t="shared" ref="D64:I64" si="6">SUM(D52:D63)</f>
        <v>93.329999999999984</v>
      </c>
      <c r="E64" s="45">
        <f t="shared" si="6"/>
        <v>108</v>
      </c>
      <c r="F64" s="44">
        <f t="shared" si="6"/>
        <v>148.31</v>
      </c>
      <c r="G64" s="45">
        <f t="shared" si="6"/>
        <v>273</v>
      </c>
      <c r="H64" s="46">
        <f t="shared" si="6"/>
        <v>241.64000000000001</v>
      </c>
      <c r="I64" s="47">
        <f t="shared" si="6"/>
        <v>381</v>
      </c>
      <c r="J64" s="48">
        <f t="shared" si="0"/>
        <v>0.38623572256248956</v>
      </c>
      <c r="K64" s="56"/>
      <c r="L64" s="56"/>
      <c r="M64" s="56"/>
      <c r="N64" s="56"/>
      <c r="O64" s="56"/>
      <c r="P64" s="56"/>
    </row>
    <row r="65" spans="1:17" x14ac:dyDescent="0.35">
      <c r="A65" s="173" t="s">
        <v>60</v>
      </c>
      <c r="B65" s="27" t="s">
        <v>135</v>
      </c>
      <c r="C65" s="21" t="s">
        <v>70</v>
      </c>
      <c r="D65" s="36">
        <v>0</v>
      </c>
      <c r="E65" s="37">
        <v>0</v>
      </c>
      <c r="F65" s="36">
        <v>0</v>
      </c>
      <c r="G65" s="37">
        <v>0</v>
      </c>
      <c r="H65" s="32">
        <v>0</v>
      </c>
      <c r="I65" s="29">
        <v>0</v>
      </c>
      <c r="J65" s="22">
        <v>0</v>
      </c>
    </row>
    <row r="66" spans="1:17" x14ac:dyDescent="0.35">
      <c r="A66" s="176"/>
      <c r="B66" s="49" t="s">
        <v>126</v>
      </c>
      <c r="C66" s="50" t="s">
        <v>15</v>
      </c>
      <c r="D66" s="51">
        <v>28</v>
      </c>
      <c r="E66" s="52">
        <v>28</v>
      </c>
      <c r="F66" s="51">
        <v>47.230000000000011</v>
      </c>
      <c r="G66" s="52">
        <v>82</v>
      </c>
      <c r="H66" s="53">
        <v>75.230000000000061</v>
      </c>
      <c r="I66" s="54">
        <v>110</v>
      </c>
      <c r="J66" s="55">
        <f t="shared" si="0"/>
        <v>0.37219194470291078</v>
      </c>
    </row>
    <row r="67" spans="1:17" x14ac:dyDescent="0.35">
      <c r="A67" s="176"/>
      <c r="B67" s="25" t="s">
        <v>127</v>
      </c>
      <c r="C67" s="19" t="s">
        <v>7</v>
      </c>
      <c r="D67" s="38">
        <v>17.5</v>
      </c>
      <c r="E67" s="39">
        <v>18</v>
      </c>
      <c r="F67" s="38">
        <v>25.990000000000002</v>
      </c>
      <c r="G67" s="39">
        <v>31</v>
      </c>
      <c r="H67" s="18">
        <v>43.49</v>
      </c>
      <c r="I67" s="20">
        <v>49</v>
      </c>
      <c r="J67" s="23">
        <f t="shared" si="0"/>
        <v>0.40239135433432971</v>
      </c>
    </row>
    <row r="68" spans="1:17" x14ac:dyDescent="0.35">
      <c r="A68" s="176"/>
      <c r="B68" s="25" t="s">
        <v>128</v>
      </c>
      <c r="C68" s="19" t="s">
        <v>9</v>
      </c>
      <c r="D68" s="38">
        <v>14</v>
      </c>
      <c r="E68" s="39">
        <v>14</v>
      </c>
      <c r="F68" s="38">
        <v>9.6399999999999988</v>
      </c>
      <c r="G68" s="39">
        <v>16</v>
      </c>
      <c r="H68" s="18">
        <v>23.639999999999997</v>
      </c>
      <c r="I68" s="20">
        <v>30</v>
      </c>
      <c r="J68" s="23">
        <f t="shared" si="0"/>
        <v>0.59221658206429784</v>
      </c>
    </row>
    <row r="69" spans="1:17" x14ac:dyDescent="0.35">
      <c r="A69" s="176"/>
      <c r="B69" s="25" t="s">
        <v>129</v>
      </c>
      <c r="C69" s="19" t="s">
        <v>28</v>
      </c>
      <c r="D69" s="38">
        <v>6</v>
      </c>
      <c r="E69" s="39">
        <v>6</v>
      </c>
      <c r="F69" s="38">
        <v>7.8999999999999995</v>
      </c>
      <c r="G69" s="39">
        <v>14</v>
      </c>
      <c r="H69" s="18">
        <v>13.900000000000002</v>
      </c>
      <c r="I69" s="20">
        <v>20</v>
      </c>
      <c r="J69" s="23">
        <f t="shared" si="0"/>
        <v>0.43165467625899273</v>
      </c>
    </row>
    <row r="70" spans="1:17" x14ac:dyDescent="0.35">
      <c r="A70" s="176"/>
      <c r="B70" s="25" t="s">
        <v>130</v>
      </c>
      <c r="C70" s="19" t="s">
        <v>1</v>
      </c>
      <c r="D70" s="38">
        <v>11.5</v>
      </c>
      <c r="E70" s="39">
        <v>12</v>
      </c>
      <c r="F70" s="38">
        <v>13.719999999999999</v>
      </c>
      <c r="G70" s="39">
        <v>24</v>
      </c>
      <c r="H70" s="18">
        <v>25.22</v>
      </c>
      <c r="I70" s="20">
        <v>36</v>
      </c>
      <c r="J70" s="23">
        <f t="shared" si="0"/>
        <v>0.4559873116574148</v>
      </c>
    </row>
    <row r="71" spans="1:17" x14ac:dyDescent="0.35">
      <c r="A71" s="176"/>
      <c r="B71" s="25" t="s">
        <v>131</v>
      </c>
      <c r="C71" s="19" t="s">
        <v>10</v>
      </c>
      <c r="D71" s="38">
        <v>30</v>
      </c>
      <c r="E71" s="39">
        <v>30</v>
      </c>
      <c r="F71" s="38">
        <v>52.309999999999995</v>
      </c>
      <c r="G71" s="39">
        <v>80</v>
      </c>
      <c r="H71" s="18">
        <v>82.309999999999974</v>
      </c>
      <c r="I71" s="20">
        <v>110</v>
      </c>
      <c r="J71" s="23">
        <f t="shared" si="0"/>
        <v>0.36447576236180307</v>
      </c>
    </row>
    <row r="72" spans="1:17" x14ac:dyDescent="0.35">
      <c r="A72" s="176"/>
      <c r="B72" s="25" t="s">
        <v>132</v>
      </c>
      <c r="C72" s="19" t="s">
        <v>33</v>
      </c>
      <c r="D72" s="38">
        <v>13.33</v>
      </c>
      <c r="E72" s="39">
        <v>14</v>
      </c>
      <c r="F72" s="38">
        <v>17.97</v>
      </c>
      <c r="G72" s="39">
        <v>26</v>
      </c>
      <c r="H72" s="18">
        <v>31.3</v>
      </c>
      <c r="I72" s="20">
        <v>40</v>
      </c>
      <c r="J72" s="23">
        <f t="shared" si="0"/>
        <v>0.42587859424920127</v>
      </c>
    </row>
    <row r="73" spans="1:17" s="5" customFormat="1" x14ac:dyDescent="0.35">
      <c r="A73" s="177"/>
      <c r="B73" s="64" t="s">
        <v>61</v>
      </c>
      <c r="C73" s="65"/>
      <c r="D73" s="44">
        <f t="shared" ref="D73:I73" si="7">SUM(D65:D72)</f>
        <v>120.33</v>
      </c>
      <c r="E73" s="45">
        <f t="shared" si="7"/>
        <v>122</v>
      </c>
      <c r="F73" s="44">
        <f t="shared" si="7"/>
        <v>174.76000000000002</v>
      </c>
      <c r="G73" s="45">
        <f t="shared" si="7"/>
        <v>273</v>
      </c>
      <c r="H73" s="46">
        <f t="shared" si="7"/>
        <v>295.09000000000003</v>
      </c>
      <c r="I73" s="47">
        <f t="shared" si="7"/>
        <v>395</v>
      </c>
      <c r="J73" s="48">
        <f t="shared" si="0"/>
        <v>0.40777389948829168</v>
      </c>
      <c r="K73" s="61"/>
      <c r="L73" s="61"/>
      <c r="M73" s="61"/>
      <c r="N73" s="61"/>
      <c r="O73" s="61"/>
      <c r="P73" s="61"/>
      <c r="Q73" s="57"/>
    </row>
    <row r="74" spans="1:17" s="5" customFormat="1" x14ac:dyDescent="0.35">
      <c r="A74" s="77" t="s">
        <v>44</v>
      </c>
      <c r="B74" s="62"/>
      <c r="C74" s="63"/>
      <c r="D74" s="40">
        <f t="shared" ref="D74:I74" si="8">SUM(D10,D73,D64,D51,D49,D42,D33,D25,D16)</f>
        <v>470.68999999999994</v>
      </c>
      <c r="E74" s="41">
        <f t="shared" si="8"/>
        <v>530</v>
      </c>
      <c r="F74" s="40">
        <f t="shared" si="8"/>
        <v>564.16000000000008</v>
      </c>
      <c r="G74" s="41">
        <f t="shared" si="8"/>
        <v>1033</v>
      </c>
      <c r="H74" s="31">
        <f t="shared" si="8"/>
        <v>1034.8500000000001</v>
      </c>
      <c r="I74" s="30">
        <f t="shared" si="8"/>
        <v>1563</v>
      </c>
      <c r="J74" s="24">
        <f t="shared" si="0"/>
        <v>0.45483886553606789</v>
      </c>
      <c r="Q74" s="57"/>
    </row>
    <row r="75" spans="1:17" s="5" customFormat="1" x14ac:dyDescent="0.35">
      <c r="A75" s="1"/>
      <c r="B75" s="1"/>
      <c r="C75" s="1"/>
      <c r="D75" s="3"/>
      <c r="E75" s="3"/>
      <c r="F75" s="3"/>
      <c r="G75" s="3"/>
      <c r="H75" s="3"/>
      <c r="I75" s="3"/>
      <c r="J75" s="8"/>
      <c r="Q75" s="60"/>
    </row>
    <row r="76" spans="1:17" x14ac:dyDescent="0.35">
      <c r="A76" s="1" t="s">
        <v>48</v>
      </c>
      <c r="G76" s="2"/>
      <c r="I76" s="2"/>
    </row>
    <row r="77" spans="1:17" x14ac:dyDescent="0.35">
      <c r="A77" s="1" t="s">
        <v>49</v>
      </c>
      <c r="G77" s="3"/>
    </row>
    <row r="78" spans="1:17" x14ac:dyDescent="0.35">
      <c r="A78" s="1" t="s">
        <v>138</v>
      </c>
      <c r="C78" s="7"/>
      <c r="D78" s="9"/>
      <c r="E78" s="9"/>
      <c r="F78" s="9"/>
      <c r="G78" s="10"/>
      <c r="H78" s="11"/>
      <c r="I78" s="10"/>
    </row>
    <row r="79" spans="1:17" x14ac:dyDescent="0.35">
      <c r="A79" s="1" t="s">
        <v>139</v>
      </c>
    </row>
    <row r="80" spans="1:17" ht="66" customHeight="1" x14ac:dyDescent="0.35">
      <c r="A80" s="178" t="s">
        <v>51</v>
      </c>
      <c r="B80" s="179"/>
      <c r="C80" s="179"/>
      <c r="D80" s="179"/>
      <c r="E80" s="179"/>
      <c r="F80" s="179"/>
      <c r="G80" s="179"/>
      <c r="H80" s="179"/>
      <c r="I80" s="179"/>
    </row>
    <row r="81" spans="1:1" x14ac:dyDescent="0.35">
      <c r="A81" s="1" t="s">
        <v>66</v>
      </c>
    </row>
    <row r="82" spans="1:1" ht="65.25" customHeight="1" x14ac:dyDescent="0.35"/>
  </sheetData>
  <mergeCells count="13">
    <mergeCell ref="D7:E7"/>
    <mergeCell ref="F7:G7"/>
    <mergeCell ref="H7:I7"/>
    <mergeCell ref="A26:A33"/>
    <mergeCell ref="A52:A64"/>
    <mergeCell ref="A65:A73"/>
    <mergeCell ref="A9:A10"/>
    <mergeCell ref="A80:I80"/>
    <mergeCell ref="A11:A16"/>
    <mergeCell ref="A17:A25"/>
    <mergeCell ref="A34:A42"/>
    <mergeCell ref="A43:A49"/>
    <mergeCell ref="A50:A51"/>
  </mergeCells>
  <printOptions horizontalCentered="1"/>
  <pageMargins left="0.7" right="0.7" top="0.5" bottom="0.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0"/>
  <sheetViews>
    <sheetView workbookViewId="0"/>
  </sheetViews>
  <sheetFormatPr defaultColWidth="9.140625" defaultRowHeight="13.15" x14ac:dyDescent="0.35"/>
  <cols>
    <col min="1" max="1" width="25.7109375" style="1" customWidth="1"/>
    <col min="2" max="2" width="15" style="1" customWidth="1"/>
    <col min="3" max="3" width="30.7109375" style="1" customWidth="1"/>
    <col min="4" max="6" width="10.7109375" style="2" customWidth="1"/>
    <col min="7" max="7" width="10.7109375" style="6" customWidth="1"/>
    <col min="8" max="8" width="10.7109375" style="2" customWidth="1"/>
    <col min="9" max="9" width="10.7109375" style="3" customWidth="1"/>
    <col min="10" max="10" width="10.7109375" style="2" customWidth="1"/>
    <col min="11" max="16" width="7" style="1" customWidth="1"/>
    <col min="17" max="17" width="7" style="57" customWidth="1"/>
    <col min="18" max="16384" width="9.140625" style="1"/>
  </cols>
  <sheetData>
    <row r="1" spans="1:17" x14ac:dyDescent="0.35">
      <c r="A1" s="1" t="s">
        <v>64</v>
      </c>
      <c r="G1" s="1"/>
      <c r="J1" s="4">
        <v>43488</v>
      </c>
    </row>
    <row r="2" spans="1:17" x14ac:dyDescent="0.35">
      <c r="A2" s="1" t="s">
        <v>134</v>
      </c>
      <c r="G2" s="3"/>
    </row>
    <row r="3" spans="1:17" x14ac:dyDescent="0.35">
      <c r="G3" s="3"/>
    </row>
    <row r="4" spans="1:17" s="13" customFormat="1" ht="18" x14ac:dyDescent="0.35">
      <c r="A4" s="12" t="s">
        <v>140</v>
      </c>
      <c r="B4" s="12"/>
      <c r="D4" s="14"/>
      <c r="E4" s="14"/>
      <c r="F4" s="14"/>
      <c r="G4" s="15"/>
      <c r="H4" s="14"/>
      <c r="I4" s="16"/>
      <c r="J4" s="14"/>
      <c r="Q4" s="58"/>
    </row>
    <row r="5" spans="1:17" s="13" customFormat="1" ht="18" x14ac:dyDescent="0.35">
      <c r="A5" s="12" t="s">
        <v>63</v>
      </c>
      <c r="B5" s="12"/>
      <c r="D5" s="14"/>
      <c r="E5" s="14"/>
      <c r="F5" s="14"/>
      <c r="G5" s="15"/>
      <c r="H5" s="14"/>
      <c r="I5" s="16"/>
      <c r="J5" s="14"/>
      <c r="Q5" s="58"/>
    </row>
    <row r="7" spans="1:17" x14ac:dyDescent="0.35">
      <c r="A7" s="75" t="s">
        <v>45</v>
      </c>
      <c r="B7" s="66" t="s">
        <v>46</v>
      </c>
      <c r="C7" s="68" t="s">
        <v>79</v>
      </c>
      <c r="D7" s="70" t="s">
        <v>77</v>
      </c>
      <c r="E7" s="71"/>
      <c r="F7" s="70" t="s">
        <v>78</v>
      </c>
      <c r="G7" s="72"/>
      <c r="H7" s="73" t="s">
        <v>144</v>
      </c>
      <c r="I7" s="74"/>
      <c r="J7" s="72"/>
    </row>
    <row r="8" spans="1:17" s="7" customFormat="1" ht="52.5" x14ac:dyDescent="0.35">
      <c r="A8" s="76"/>
      <c r="B8" s="67"/>
      <c r="C8" s="69"/>
      <c r="D8" s="35" t="s">
        <v>86</v>
      </c>
      <c r="E8" s="34" t="s">
        <v>88</v>
      </c>
      <c r="F8" s="35" t="s">
        <v>86</v>
      </c>
      <c r="G8" s="42" t="s">
        <v>88</v>
      </c>
      <c r="H8" s="33" t="s">
        <v>87</v>
      </c>
      <c r="I8" s="43" t="s">
        <v>88</v>
      </c>
      <c r="J8" s="17" t="s">
        <v>133</v>
      </c>
      <c r="Q8" s="59"/>
    </row>
    <row r="9" spans="1:17" x14ac:dyDescent="0.35">
      <c r="A9" s="173" t="s">
        <v>52</v>
      </c>
      <c r="B9" s="27" t="s">
        <v>80</v>
      </c>
      <c r="C9" s="21" t="s">
        <v>16</v>
      </c>
      <c r="D9" s="36">
        <v>5.47</v>
      </c>
      <c r="E9" s="37">
        <v>6</v>
      </c>
      <c r="F9" s="36">
        <v>6.1999999999999993</v>
      </c>
      <c r="G9" s="37">
        <v>13</v>
      </c>
      <c r="H9" s="32">
        <v>11.669999999999998</v>
      </c>
      <c r="I9" s="29">
        <v>19</v>
      </c>
      <c r="J9" s="22">
        <f>D9/H9</f>
        <v>0.46872322193658961</v>
      </c>
    </row>
    <row r="10" spans="1:17" x14ac:dyDescent="0.35">
      <c r="A10" s="176"/>
      <c r="B10" s="25" t="s">
        <v>83</v>
      </c>
      <c r="C10" s="19" t="s">
        <v>17</v>
      </c>
      <c r="D10" s="38">
        <v>6.415</v>
      </c>
      <c r="E10" s="39">
        <v>7</v>
      </c>
      <c r="F10" s="38">
        <v>9.7899999999999991</v>
      </c>
      <c r="G10" s="39">
        <v>17</v>
      </c>
      <c r="H10" s="18">
        <v>16.205000000000002</v>
      </c>
      <c r="I10" s="20">
        <v>24</v>
      </c>
      <c r="J10" s="23">
        <f t="shared" ref="J10:J72" si="0">D10/H10</f>
        <v>0.39586547361925328</v>
      </c>
    </row>
    <row r="11" spans="1:17" x14ac:dyDescent="0.35">
      <c r="A11" s="176"/>
      <c r="B11" s="25" t="s">
        <v>82</v>
      </c>
      <c r="C11" s="19" t="s">
        <v>18</v>
      </c>
      <c r="D11" s="38">
        <v>2.2999999999999998</v>
      </c>
      <c r="E11" s="39">
        <v>3</v>
      </c>
      <c r="F11" s="38">
        <v>6</v>
      </c>
      <c r="G11" s="39">
        <v>9</v>
      </c>
      <c r="H11" s="18">
        <v>8.3000000000000007</v>
      </c>
      <c r="I11" s="20">
        <v>12</v>
      </c>
      <c r="J11" s="23">
        <f t="shared" si="0"/>
        <v>0.27710843373493971</v>
      </c>
    </row>
    <row r="12" spans="1:17" x14ac:dyDescent="0.35">
      <c r="A12" s="176"/>
      <c r="B12" s="25" t="s">
        <v>81</v>
      </c>
      <c r="C12" s="19" t="s">
        <v>19</v>
      </c>
      <c r="D12" s="38">
        <v>4.5</v>
      </c>
      <c r="E12" s="39">
        <v>5</v>
      </c>
      <c r="F12" s="38">
        <v>7.29</v>
      </c>
      <c r="G12" s="39">
        <v>16</v>
      </c>
      <c r="H12" s="18">
        <v>11.790000000000001</v>
      </c>
      <c r="I12" s="20">
        <v>21</v>
      </c>
      <c r="J12" s="23">
        <f t="shared" si="0"/>
        <v>0.38167938931297707</v>
      </c>
    </row>
    <row r="13" spans="1:17" x14ac:dyDescent="0.35">
      <c r="A13" s="176"/>
      <c r="B13" s="25" t="s">
        <v>84</v>
      </c>
      <c r="C13" s="19" t="s">
        <v>20</v>
      </c>
      <c r="D13" s="38">
        <v>3.5</v>
      </c>
      <c r="E13" s="39">
        <v>4</v>
      </c>
      <c r="F13" s="38">
        <v>4.3899999999999997</v>
      </c>
      <c r="G13" s="39">
        <v>10</v>
      </c>
      <c r="H13" s="18">
        <v>7.8900000000000006</v>
      </c>
      <c r="I13" s="20">
        <v>14</v>
      </c>
      <c r="J13" s="23">
        <f t="shared" si="0"/>
        <v>0.4435994930291508</v>
      </c>
    </row>
    <row r="14" spans="1:17" x14ac:dyDescent="0.35">
      <c r="A14" s="177"/>
      <c r="B14" s="64" t="s">
        <v>53</v>
      </c>
      <c r="C14" s="65"/>
      <c r="D14" s="44">
        <f t="shared" ref="D14:I14" si="1">SUM(D9:D13)</f>
        <v>22.184999999999999</v>
      </c>
      <c r="E14" s="45">
        <f t="shared" si="1"/>
        <v>25</v>
      </c>
      <c r="F14" s="44">
        <f t="shared" si="1"/>
        <v>33.669999999999995</v>
      </c>
      <c r="G14" s="45">
        <f t="shared" si="1"/>
        <v>65</v>
      </c>
      <c r="H14" s="46">
        <f t="shared" si="1"/>
        <v>55.854999999999997</v>
      </c>
      <c r="I14" s="47">
        <f t="shared" si="1"/>
        <v>90</v>
      </c>
      <c r="J14" s="48">
        <f t="shared" si="0"/>
        <v>0.39718915047891862</v>
      </c>
      <c r="K14" s="56"/>
      <c r="L14" s="56"/>
      <c r="M14" s="56"/>
      <c r="N14" s="56"/>
      <c r="O14" s="56"/>
      <c r="P14" s="56"/>
    </row>
    <row r="15" spans="1:17" ht="13.5" customHeight="1" x14ac:dyDescent="0.35">
      <c r="A15" s="173" t="s">
        <v>54</v>
      </c>
      <c r="B15" s="27" t="s">
        <v>89</v>
      </c>
      <c r="C15" s="21" t="s">
        <v>34</v>
      </c>
      <c r="D15" s="36">
        <v>11.870000000000001</v>
      </c>
      <c r="E15" s="37">
        <v>13</v>
      </c>
      <c r="F15" s="36">
        <v>2.4700000000000002</v>
      </c>
      <c r="G15" s="37">
        <v>5</v>
      </c>
      <c r="H15" s="32">
        <v>14.34</v>
      </c>
      <c r="I15" s="29">
        <v>18</v>
      </c>
      <c r="J15" s="22">
        <f t="shared" si="0"/>
        <v>0.8277545327754533</v>
      </c>
    </row>
    <row r="16" spans="1:17" ht="13.5" customHeight="1" x14ac:dyDescent="0.35">
      <c r="A16" s="176"/>
      <c r="B16" s="25" t="s">
        <v>90</v>
      </c>
      <c r="C16" s="19" t="s">
        <v>70</v>
      </c>
      <c r="D16" s="38">
        <v>3</v>
      </c>
      <c r="E16" s="39">
        <v>3</v>
      </c>
      <c r="F16" s="38">
        <v>3.1999999999999997</v>
      </c>
      <c r="G16" s="39">
        <v>9</v>
      </c>
      <c r="H16" s="18">
        <v>6.2000000000000011</v>
      </c>
      <c r="I16" s="20">
        <v>12</v>
      </c>
      <c r="J16" s="23">
        <f t="shared" si="0"/>
        <v>0.48387096774193539</v>
      </c>
    </row>
    <row r="17" spans="1:16" ht="13.5" customHeight="1" x14ac:dyDescent="0.35">
      <c r="A17" s="176"/>
      <c r="B17" s="25" t="s">
        <v>91</v>
      </c>
      <c r="C17" s="19" t="s">
        <v>5</v>
      </c>
      <c r="D17" s="38">
        <v>9.370000000000001</v>
      </c>
      <c r="E17" s="39">
        <v>11</v>
      </c>
      <c r="F17" s="38">
        <v>8.2799999999999994</v>
      </c>
      <c r="G17" s="39">
        <v>17</v>
      </c>
      <c r="H17" s="18">
        <v>17.649999999999999</v>
      </c>
      <c r="I17" s="20">
        <v>28</v>
      </c>
      <c r="J17" s="23">
        <f t="shared" si="0"/>
        <v>0.53087818696883859</v>
      </c>
    </row>
    <row r="18" spans="1:16" x14ac:dyDescent="0.35">
      <c r="A18" s="176"/>
      <c r="B18" s="25" t="s">
        <v>92</v>
      </c>
      <c r="C18" s="19" t="s">
        <v>71</v>
      </c>
      <c r="D18" s="38">
        <v>1</v>
      </c>
      <c r="E18" s="39">
        <v>1</v>
      </c>
      <c r="F18" s="38">
        <v>0</v>
      </c>
      <c r="G18" s="39">
        <v>0</v>
      </c>
      <c r="H18" s="18">
        <v>1</v>
      </c>
      <c r="I18" s="20">
        <v>1</v>
      </c>
      <c r="J18" s="23">
        <f t="shared" si="0"/>
        <v>1</v>
      </c>
    </row>
    <row r="19" spans="1:16" x14ac:dyDescent="0.35">
      <c r="A19" s="176"/>
      <c r="B19" s="25" t="s">
        <v>95</v>
      </c>
      <c r="C19" s="19" t="s">
        <v>36</v>
      </c>
      <c r="D19" s="38">
        <v>10.770000000000001</v>
      </c>
      <c r="E19" s="39">
        <v>12</v>
      </c>
      <c r="F19" s="38">
        <v>7.3299999999999992</v>
      </c>
      <c r="G19" s="39">
        <v>16</v>
      </c>
      <c r="H19" s="18">
        <v>18.099999999999994</v>
      </c>
      <c r="I19" s="20">
        <v>28</v>
      </c>
      <c r="J19" s="23">
        <f t="shared" si="0"/>
        <v>0.59502762430939249</v>
      </c>
    </row>
    <row r="20" spans="1:16" x14ac:dyDescent="0.35">
      <c r="A20" s="176"/>
      <c r="B20" s="25" t="s">
        <v>93</v>
      </c>
      <c r="C20" s="19" t="s">
        <v>37</v>
      </c>
      <c r="D20" s="38">
        <v>11</v>
      </c>
      <c r="E20" s="39">
        <v>13</v>
      </c>
      <c r="F20" s="38">
        <v>4.13</v>
      </c>
      <c r="G20" s="39">
        <v>13</v>
      </c>
      <c r="H20" s="18">
        <v>15.129999999999999</v>
      </c>
      <c r="I20" s="20">
        <v>26</v>
      </c>
      <c r="J20" s="23">
        <f t="shared" si="0"/>
        <v>0.72703238598810316</v>
      </c>
    </row>
    <row r="21" spans="1:16" x14ac:dyDescent="0.35">
      <c r="A21" s="176"/>
      <c r="B21" s="25" t="s">
        <v>94</v>
      </c>
      <c r="C21" s="19" t="s">
        <v>31</v>
      </c>
      <c r="D21" s="38">
        <v>11.8</v>
      </c>
      <c r="E21" s="39">
        <v>14</v>
      </c>
      <c r="F21" s="38">
        <v>7.2599999999999989</v>
      </c>
      <c r="G21" s="39">
        <v>13</v>
      </c>
      <c r="H21" s="18">
        <v>19.059999999999999</v>
      </c>
      <c r="I21" s="20">
        <v>27</v>
      </c>
      <c r="J21" s="23">
        <f t="shared" si="0"/>
        <v>0.61909758656873037</v>
      </c>
    </row>
    <row r="22" spans="1:16" x14ac:dyDescent="0.35">
      <c r="A22" s="176"/>
      <c r="B22" s="25" t="s">
        <v>96</v>
      </c>
      <c r="C22" s="19" t="s">
        <v>22</v>
      </c>
      <c r="D22" s="38">
        <v>7.27</v>
      </c>
      <c r="E22" s="39">
        <v>8</v>
      </c>
      <c r="F22" s="38">
        <v>4.4000000000000004</v>
      </c>
      <c r="G22" s="39">
        <v>8</v>
      </c>
      <c r="H22" s="18">
        <v>11.67</v>
      </c>
      <c r="I22" s="20">
        <v>16</v>
      </c>
      <c r="J22" s="23">
        <f t="shared" si="0"/>
        <v>0.62296486718080546</v>
      </c>
    </row>
    <row r="23" spans="1:16" x14ac:dyDescent="0.35">
      <c r="A23" s="177"/>
      <c r="B23" s="64" t="s">
        <v>55</v>
      </c>
      <c r="C23" s="65"/>
      <c r="D23" s="44">
        <f t="shared" ref="D23:I23" si="2">SUM(D15:D22)</f>
        <v>66.08</v>
      </c>
      <c r="E23" s="45">
        <f t="shared" si="2"/>
        <v>75</v>
      </c>
      <c r="F23" s="44">
        <f t="shared" si="2"/>
        <v>37.069999999999993</v>
      </c>
      <c r="G23" s="45">
        <f t="shared" si="2"/>
        <v>81</v>
      </c>
      <c r="H23" s="46">
        <f t="shared" si="2"/>
        <v>103.14999999999999</v>
      </c>
      <c r="I23" s="47">
        <f t="shared" si="2"/>
        <v>156</v>
      </c>
      <c r="J23" s="48">
        <f t="shared" si="0"/>
        <v>0.64062045564711589</v>
      </c>
      <c r="K23" s="56"/>
      <c r="L23" s="56"/>
      <c r="M23" s="56"/>
      <c r="N23" s="56"/>
      <c r="O23" s="56"/>
      <c r="P23" s="56"/>
    </row>
    <row r="24" spans="1:16" x14ac:dyDescent="0.35">
      <c r="A24" s="173" t="s">
        <v>50</v>
      </c>
      <c r="B24" s="27" t="s">
        <v>137</v>
      </c>
      <c r="C24" s="21" t="s">
        <v>68</v>
      </c>
      <c r="D24" s="36">
        <v>0</v>
      </c>
      <c r="E24" s="37">
        <v>0</v>
      </c>
      <c r="F24" s="36">
        <v>0</v>
      </c>
      <c r="G24" s="37">
        <v>1</v>
      </c>
      <c r="H24" s="32">
        <v>0</v>
      </c>
      <c r="I24" s="29">
        <v>1</v>
      </c>
      <c r="J24" s="22">
        <v>0</v>
      </c>
    </row>
    <row r="25" spans="1:16" x14ac:dyDescent="0.35">
      <c r="A25" s="176"/>
      <c r="B25" s="49" t="s">
        <v>97</v>
      </c>
      <c r="C25" s="50" t="s">
        <v>50</v>
      </c>
      <c r="D25" s="51">
        <v>18</v>
      </c>
      <c r="E25" s="52">
        <v>22</v>
      </c>
      <c r="F25" s="51">
        <v>11.770000000000001</v>
      </c>
      <c r="G25" s="52">
        <v>26</v>
      </c>
      <c r="H25" s="53">
        <v>29.770000000000003</v>
      </c>
      <c r="I25" s="54">
        <v>48</v>
      </c>
      <c r="J25" s="55">
        <f t="shared" si="0"/>
        <v>0.60463553913335566</v>
      </c>
    </row>
    <row r="26" spans="1:16" x14ac:dyDescent="0.35">
      <c r="A26" s="176"/>
      <c r="B26" s="25" t="s">
        <v>98</v>
      </c>
      <c r="C26" s="19" t="s">
        <v>47</v>
      </c>
      <c r="D26" s="38">
        <v>1.4</v>
      </c>
      <c r="E26" s="39">
        <v>2</v>
      </c>
      <c r="F26" s="38">
        <v>5.4</v>
      </c>
      <c r="G26" s="39">
        <v>8</v>
      </c>
      <c r="H26" s="18">
        <v>6.8000000000000007</v>
      </c>
      <c r="I26" s="20">
        <v>10</v>
      </c>
      <c r="J26" s="23">
        <f t="shared" si="0"/>
        <v>0.20588235294117643</v>
      </c>
    </row>
    <row r="27" spans="1:16" x14ac:dyDescent="0.35">
      <c r="A27" s="176"/>
      <c r="B27" s="25" t="s">
        <v>100</v>
      </c>
      <c r="C27" s="19" t="s">
        <v>42</v>
      </c>
      <c r="D27" s="38">
        <v>5.6</v>
      </c>
      <c r="E27" s="39">
        <v>6</v>
      </c>
      <c r="F27" s="38">
        <v>0.8</v>
      </c>
      <c r="G27" s="39">
        <v>2</v>
      </c>
      <c r="H27" s="18">
        <v>6.4</v>
      </c>
      <c r="I27" s="20">
        <v>8</v>
      </c>
      <c r="J27" s="23">
        <f t="shared" si="0"/>
        <v>0.87499999999999989</v>
      </c>
    </row>
    <row r="28" spans="1:16" x14ac:dyDescent="0.35">
      <c r="A28" s="176"/>
      <c r="B28" s="25" t="s">
        <v>99</v>
      </c>
      <c r="C28" s="19" t="s">
        <v>23</v>
      </c>
      <c r="D28" s="38">
        <v>6.3999999999999995</v>
      </c>
      <c r="E28" s="39">
        <v>7</v>
      </c>
      <c r="F28" s="38">
        <v>4.8000000000000007</v>
      </c>
      <c r="G28" s="39">
        <v>11</v>
      </c>
      <c r="H28" s="18">
        <v>11.200000000000001</v>
      </c>
      <c r="I28" s="20">
        <v>18</v>
      </c>
      <c r="J28" s="23">
        <f t="shared" si="0"/>
        <v>0.57142857142857129</v>
      </c>
    </row>
    <row r="29" spans="1:16" x14ac:dyDescent="0.35">
      <c r="A29" s="177"/>
      <c r="B29" s="64" t="s">
        <v>72</v>
      </c>
      <c r="C29" s="65"/>
      <c r="D29" s="44">
        <f t="shared" ref="D29:I29" si="3">SUM(D24:D28)</f>
        <v>31.4</v>
      </c>
      <c r="E29" s="45">
        <f t="shared" si="3"/>
        <v>37</v>
      </c>
      <c r="F29" s="44">
        <f t="shared" si="3"/>
        <v>22.770000000000003</v>
      </c>
      <c r="G29" s="45">
        <f t="shared" si="3"/>
        <v>48</v>
      </c>
      <c r="H29" s="46">
        <f t="shared" si="3"/>
        <v>54.170000000000009</v>
      </c>
      <c r="I29" s="47">
        <f t="shared" si="3"/>
        <v>85</v>
      </c>
      <c r="J29" s="48">
        <f t="shared" si="0"/>
        <v>0.57965663651467592</v>
      </c>
      <c r="K29" s="56"/>
      <c r="L29" s="56"/>
      <c r="M29" s="56"/>
      <c r="N29" s="56"/>
      <c r="O29" s="56"/>
      <c r="P29" s="56"/>
    </row>
    <row r="30" spans="1:16" x14ac:dyDescent="0.35">
      <c r="A30" s="173" t="s">
        <v>56</v>
      </c>
      <c r="B30" s="25" t="s">
        <v>101</v>
      </c>
      <c r="C30" s="19" t="s">
        <v>3</v>
      </c>
      <c r="D30" s="38">
        <v>0</v>
      </c>
      <c r="E30" s="39">
        <v>0</v>
      </c>
      <c r="F30" s="38">
        <v>3.29</v>
      </c>
      <c r="G30" s="39">
        <v>12</v>
      </c>
      <c r="H30" s="18">
        <v>3.29</v>
      </c>
      <c r="I30" s="20">
        <v>12</v>
      </c>
      <c r="J30" s="23">
        <f t="shared" si="0"/>
        <v>0</v>
      </c>
    </row>
    <row r="31" spans="1:16" x14ac:dyDescent="0.35">
      <c r="A31" s="176"/>
      <c r="B31" s="25" t="s">
        <v>102</v>
      </c>
      <c r="C31" s="19" t="s">
        <v>24</v>
      </c>
      <c r="D31" s="38">
        <v>6.5</v>
      </c>
      <c r="E31" s="39">
        <v>7</v>
      </c>
      <c r="F31" s="38">
        <v>5.2900000000000009</v>
      </c>
      <c r="G31" s="39">
        <v>13</v>
      </c>
      <c r="H31" s="18">
        <v>11.79</v>
      </c>
      <c r="I31" s="20">
        <v>20</v>
      </c>
      <c r="J31" s="23">
        <f t="shared" si="0"/>
        <v>0.55131467345207807</v>
      </c>
    </row>
    <row r="32" spans="1:16" x14ac:dyDescent="0.35">
      <c r="A32" s="176"/>
      <c r="B32" s="25" t="s">
        <v>103</v>
      </c>
      <c r="C32" s="19" t="s">
        <v>38</v>
      </c>
      <c r="D32" s="38">
        <v>8.4</v>
      </c>
      <c r="E32" s="39">
        <v>10</v>
      </c>
      <c r="F32" s="38">
        <v>3.68</v>
      </c>
      <c r="G32" s="39">
        <v>9</v>
      </c>
      <c r="H32" s="18">
        <v>12.079999999999998</v>
      </c>
      <c r="I32" s="20">
        <v>19</v>
      </c>
      <c r="J32" s="23">
        <f t="shared" si="0"/>
        <v>0.69536423841059614</v>
      </c>
    </row>
    <row r="33" spans="1:16" x14ac:dyDescent="0.35">
      <c r="A33" s="176"/>
      <c r="B33" s="25" t="s">
        <v>104</v>
      </c>
      <c r="C33" s="19" t="s">
        <v>25</v>
      </c>
      <c r="D33" s="38">
        <v>21.8</v>
      </c>
      <c r="E33" s="39">
        <v>23</v>
      </c>
      <c r="F33" s="38">
        <v>10.150000000000002</v>
      </c>
      <c r="G33" s="39">
        <v>30</v>
      </c>
      <c r="H33" s="18">
        <v>31.949999999999992</v>
      </c>
      <c r="I33" s="20">
        <v>53</v>
      </c>
      <c r="J33" s="23">
        <f t="shared" si="0"/>
        <v>0.68231611893583743</v>
      </c>
    </row>
    <row r="34" spans="1:16" x14ac:dyDescent="0.35">
      <c r="A34" s="176"/>
      <c r="B34" s="25" t="s">
        <v>106</v>
      </c>
      <c r="C34" s="19" t="s">
        <v>40</v>
      </c>
      <c r="D34" s="38">
        <v>7.3</v>
      </c>
      <c r="E34" s="39">
        <v>8</v>
      </c>
      <c r="F34" s="38">
        <v>1.53</v>
      </c>
      <c r="G34" s="39">
        <v>4</v>
      </c>
      <c r="H34" s="18">
        <v>8.8299999999999983</v>
      </c>
      <c r="I34" s="20">
        <v>12</v>
      </c>
      <c r="J34" s="23">
        <f t="shared" si="0"/>
        <v>0.82672706681766717</v>
      </c>
    </row>
    <row r="35" spans="1:16" x14ac:dyDescent="0.35">
      <c r="A35" s="176"/>
      <c r="B35" s="25" t="s">
        <v>105</v>
      </c>
      <c r="C35" s="19" t="s">
        <v>26</v>
      </c>
      <c r="D35" s="38">
        <v>19.100000000000001</v>
      </c>
      <c r="E35" s="39">
        <v>21</v>
      </c>
      <c r="F35" s="38">
        <v>7.6400000000000006</v>
      </c>
      <c r="G35" s="39">
        <v>20</v>
      </c>
      <c r="H35" s="18">
        <v>26.74</v>
      </c>
      <c r="I35" s="20">
        <v>41</v>
      </c>
      <c r="J35" s="23">
        <f t="shared" si="0"/>
        <v>0.71428571428571441</v>
      </c>
    </row>
    <row r="36" spans="1:16" x14ac:dyDescent="0.35">
      <c r="A36" s="176"/>
      <c r="B36" s="25" t="s">
        <v>107</v>
      </c>
      <c r="C36" s="19" t="s">
        <v>41</v>
      </c>
      <c r="D36" s="38">
        <v>11</v>
      </c>
      <c r="E36" s="39">
        <v>12</v>
      </c>
      <c r="F36" s="38">
        <v>5.9700000000000006</v>
      </c>
      <c r="G36" s="39">
        <v>14</v>
      </c>
      <c r="H36" s="18">
        <v>16.97</v>
      </c>
      <c r="I36" s="20">
        <v>26</v>
      </c>
      <c r="J36" s="23">
        <f t="shared" si="0"/>
        <v>0.64820271066588098</v>
      </c>
    </row>
    <row r="37" spans="1:16" x14ac:dyDescent="0.35">
      <c r="A37" s="176"/>
      <c r="B37" s="25" t="s">
        <v>108</v>
      </c>
      <c r="C37" s="19" t="s">
        <v>32</v>
      </c>
      <c r="D37" s="38">
        <v>19.8</v>
      </c>
      <c r="E37" s="39">
        <v>21</v>
      </c>
      <c r="F37" s="38">
        <v>8.4699999999999989</v>
      </c>
      <c r="G37" s="39">
        <v>15</v>
      </c>
      <c r="H37" s="18">
        <v>28.270000000000003</v>
      </c>
      <c r="I37" s="20">
        <v>36</v>
      </c>
      <c r="J37" s="23">
        <f t="shared" si="0"/>
        <v>0.70038910505836571</v>
      </c>
    </row>
    <row r="38" spans="1:16" x14ac:dyDescent="0.35">
      <c r="A38" s="177"/>
      <c r="B38" s="64" t="s">
        <v>57</v>
      </c>
      <c r="C38" s="65"/>
      <c r="D38" s="44">
        <f t="shared" ref="D38:I38" si="4">SUM(D30:D37)</f>
        <v>93.899999999999991</v>
      </c>
      <c r="E38" s="45">
        <f t="shared" si="4"/>
        <v>102</v>
      </c>
      <c r="F38" s="44">
        <f t="shared" si="4"/>
        <v>46.02</v>
      </c>
      <c r="G38" s="45">
        <f t="shared" si="4"/>
        <v>117</v>
      </c>
      <c r="H38" s="46">
        <f t="shared" si="4"/>
        <v>139.91999999999999</v>
      </c>
      <c r="I38" s="47">
        <f t="shared" si="4"/>
        <v>219</v>
      </c>
      <c r="J38" s="48">
        <f t="shared" si="0"/>
        <v>0.67109777015437388</v>
      </c>
      <c r="K38" s="56"/>
      <c r="L38" s="56"/>
      <c r="M38" s="56"/>
      <c r="N38" s="56"/>
      <c r="O38" s="56"/>
      <c r="P38" s="56"/>
    </row>
    <row r="39" spans="1:16" x14ac:dyDescent="0.35">
      <c r="A39" s="173" t="s">
        <v>58</v>
      </c>
      <c r="B39" s="28" t="s">
        <v>109</v>
      </c>
      <c r="C39" s="21" t="s">
        <v>69</v>
      </c>
      <c r="D39" s="36">
        <v>0</v>
      </c>
      <c r="E39" s="37">
        <v>0</v>
      </c>
      <c r="F39" s="36">
        <v>0</v>
      </c>
      <c r="G39" s="37">
        <v>1</v>
      </c>
      <c r="H39" s="32">
        <v>0</v>
      </c>
      <c r="I39" s="29">
        <v>1</v>
      </c>
      <c r="J39" s="22">
        <v>0</v>
      </c>
    </row>
    <row r="40" spans="1:16" x14ac:dyDescent="0.35">
      <c r="A40" s="176"/>
      <c r="B40" s="26" t="s">
        <v>110</v>
      </c>
      <c r="C40" s="19" t="s">
        <v>14</v>
      </c>
      <c r="D40" s="38">
        <v>13.57</v>
      </c>
      <c r="E40" s="39">
        <v>14</v>
      </c>
      <c r="F40" s="38">
        <v>15.790000000000001</v>
      </c>
      <c r="G40" s="39">
        <v>36</v>
      </c>
      <c r="H40" s="18">
        <v>29.359999999999989</v>
      </c>
      <c r="I40" s="20">
        <v>50</v>
      </c>
      <c r="J40" s="23">
        <f t="shared" si="0"/>
        <v>0.46219346049046339</v>
      </c>
    </row>
    <row r="41" spans="1:16" x14ac:dyDescent="0.35">
      <c r="A41" s="176"/>
      <c r="B41" s="26" t="s">
        <v>111</v>
      </c>
      <c r="C41" s="19" t="s">
        <v>27</v>
      </c>
      <c r="D41" s="38">
        <v>9.6</v>
      </c>
      <c r="E41" s="39">
        <v>10</v>
      </c>
      <c r="F41" s="38">
        <v>7.3599999999999977</v>
      </c>
      <c r="G41" s="39">
        <v>16</v>
      </c>
      <c r="H41" s="18">
        <v>16.959999999999997</v>
      </c>
      <c r="I41" s="20">
        <v>26</v>
      </c>
      <c r="J41" s="23">
        <f t="shared" si="0"/>
        <v>0.5660377358490567</v>
      </c>
    </row>
    <row r="42" spans="1:16" x14ac:dyDescent="0.35">
      <c r="A42" s="176"/>
      <c r="B42" s="26" t="s">
        <v>112</v>
      </c>
      <c r="C42" s="19" t="s">
        <v>6</v>
      </c>
      <c r="D42" s="38">
        <v>0.6</v>
      </c>
      <c r="E42" s="39">
        <v>1</v>
      </c>
      <c r="F42" s="38">
        <v>2.27</v>
      </c>
      <c r="G42" s="39">
        <v>8</v>
      </c>
      <c r="H42" s="18">
        <v>2.87</v>
      </c>
      <c r="I42" s="20">
        <v>9</v>
      </c>
      <c r="J42" s="23">
        <f t="shared" si="0"/>
        <v>0.20905923344947733</v>
      </c>
    </row>
    <row r="43" spans="1:16" x14ac:dyDescent="0.35">
      <c r="A43" s="176"/>
      <c r="B43" s="26" t="s">
        <v>113</v>
      </c>
      <c r="C43" s="19" t="s">
        <v>11</v>
      </c>
      <c r="D43" s="38">
        <v>7.6</v>
      </c>
      <c r="E43" s="39">
        <v>8</v>
      </c>
      <c r="F43" s="38">
        <v>7.1999999999999993</v>
      </c>
      <c r="G43" s="39">
        <v>13</v>
      </c>
      <c r="H43" s="18">
        <v>14.799999999999999</v>
      </c>
      <c r="I43" s="20">
        <v>21</v>
      </c>
      <c r="J43" s="23">
        <f t="shared" si="0"/>
        <v>0.51351351351351349</v>
      </c>
    </row>
    <row r="44" spans="1:16" x14ac:dyDescent="0.35">
      <c r="A44" s="176"/>
      <c r="B44" s="26" t="s">
        <v>114</v>
      </c>
      <c r="C44" s="19" t="s">
        <v>13</v>
      </c>
      <c r="D44" s="38">
        <v>5.6</v>
      </c>
      <c r="E44" s="39">
        <v>6</v>
      </c>
      <c r="F44" s="38">
        <v>4.1100000000000003</v>
      </c>
      <c r="G44" s="39">
        <v>9</v>
      </c>
      <c r="H44" s="18">
        <v>9.7099999999999973</v>
      </c>
      <c r="I44" s="20">
        <v>15</v>
      </c>
      <c r="J44" s="23">
        <f t="shared" si="0"/>
        <v>0.57672502574665307</v>
      </c>
    </row>
    <row r="45" spans="1:16" x14ac:dyDescent="0.35">
      <c r="A45" s="177"/>
      <c r="B45" s="64" t="s">
        <v>59</v>
      </c>
      <c r="C45" s="65"/>
      <c r="D45" s="44">
        <f t="shared" ref="D45:I45" si="5">SUM(D39:D44)</f>
        <v>36.970000000000006</v>
      </c>
      <c r="E45" s="45">
        <f t="shared" si="5"/>
        <v>39</v>
      </c>
      <c r="F45" s="44">
        <f t="shared" si="5"/>
        <v>36.729999999999997</v>
      </c>
      <c r="G45" s="45">
        <f t="shared" si="5"/>
        <v>83</v>
      </c>
      <c r="H45" s="46">
        <f t="shared" si="5"/>
        <v>73.699999999999974</v>
      </c>
      <c r="I45" s="47">
        <f t="shared" si="5"/>
        <v>122</v>
      </c>
      <c r="J45" s="48">
        <f t="shared" si="0"/>
        <v>0.50162822252374517</v>
      </c>
      <c r="K45" s="56"/>
      <c r="L45" s="56"/>
      <c r="M45" s="56"/>
      <c r="N45" s="56"/>
      <c r="O45" s="56"/>
      <c r="P45" s="56"/>
    </row>
    <row r="46" spans="1:16" x14ac:dyDescent="0.35">
      <c r="A46" s="173" t="s">
        <v>62</v>
      </c>
      <c r="B46" s="27" t="s">
        <v>115</v>
      </c>
      <c r="C46" s="21" t="s">
        <v>29</v>
      </c>
      <c r="D46" s="36">
        <v>13.5</v>
      </c>
      <c r="E46" s="37">
        <v>15</v>
      </c>
      <c r="F46" s="36">
        <v>10.58</v>
      </c>
      <c r="G46" s="37">
        <v>17</v>
      </c>
      <c r="H46" s="32">
        <v>24.080000000000005</v>
      </c>
      <c r="I46" s="29">
        <v>32</v>
      </c>
      <c r="J46" s="22">
        <f t="shared" si="0"/>
        <v>0.56063122923588027</v>
      </c>
    </row>
    <row r="47" spans="1:16" x14ac:dyDescent="0.35">
      <c r="A47" s="177"/>
      <c r="B47" s="64" t="s">
        <v>73</v>
      </c>
      <c r="C47" s="65"/>
      <c r="D47" s="44">
        <v>13.5</v>
      </c>
      <c r="E47" s="45">
        <v>15</v>
      </c>
      <c r="F47" s="44">
        <v>10.58</v>
      </c>
      <c r="G47" s="45">
        <v>17</v>
      </c>
      <c r="H47" s="46">
        <v>24.080000000000005</v>
      </c>
      <c r="I47" s="47">
        <v>32</v>
      </c>
      <c r="J47" s="48">
        <f t="shared" si="0"/>
        <v>0.56063122923588027</v>
      </c>
    </row>
    <row r="48" spans="1:16" x14ac:dyDescent="0.35">
      <c r="A48" s="173" t="s">
        <v>75</v>
      </c>
      <c r="B48" s="27" t="s">
        <v>136</v>
      </c>
      <c r="C48" s="21" t="s">
        <v>67</v>
      </c>
      <c r="D48" s="36">
        <v>0</v>
      </c>
      <c r="E48" s="37">
        <v>0</v>
      </c>
      <c r="F48" s="36">
        <v>0</v>
      </c>
      <c r="G48" s="37">
        <v>3</v>
      </c>
      <c r="H48" s="32">
        <v>0</v>
      </c>
      <c r="I48" s="29">
        <v>3</v>
      </c>
      <c r="J48" s="22">
        <v>0</v>
      </c>
    </row>
    <row r="49" spans="1:16" x14ac:dyDescent="0.35">
      <c r="A49" s="176"/>
      <c r="B49" s="49" t="s">
        <v>116</v>
      </c>
      <c r="C49" s="50" t="s">
        <v>39</v>
      </c>
      <c r="D49" s="51">
        <v>5.6</v>
      </c>
      <c r="E49" s="52">
        <v>7</v>
      </c>
      <c r="F49" s="51">
        <v>12.990000000000002</v>
      </c>
      <c r="G49" s="52">
        <v>24</v>
      </c>
      <c r="H49" s="53">
        <v>18.59</v>
      </c>
      <c r="I49" s="54">
        <v>31</v>
      </c>
      <c r="J49" s="55">
        <f t="shared" si="0"/>
        <v>0.3012372243141474</v>
      </c>
    </row>
    <row r="50" spans="1:16" x14ac:dyDescent="0.35">
      <c r="A50" s="176"/>
      <c r="B50" s="25" t="s">
        <v>117</v>
      </c>
      <c r="C50" s="19" t="s">
        <v>8</v>
      </c>
      <c r="D50" s="38">
        <v>14.200000000000001</v>
      </c>
      <c r="E50" s="39">
        <v>16</v>
      </c>
      <c r="F50" s="38">
        <v>5.580000000000001</v>
      </c>
      <c r="G50" s="39">
        <v>12</v>
      </c>
      <c r="H50" s="18">
        <v>19.779999999999998</v>
      </c>
      <c r="I50" s="20">
        <v>28</v>
      </c>
      <c r="J50" s="23">
        <f t="shared" si="0"/>
        <v>0.71789686552072818</v>
      </c>
    </row>
    <row r="51" spans="1:16" x14ac:dyDescent="0.35">
      <c r="A51" s="176"/>
      <c r="B51" s="25" t="s">
        <v>118</v>
      </c>
      <c r="C51" s="19" t="s">
        <v>21</v>
      </c>
      <c r="D51" s="38">
        <v>7.5</v>
      </c>
      <c r="E51" s="39">
        <v>8</v>
      </c>
      <c r="F51" s="38">
        <v>16.059999999999999</v>
      </c>
      <c r="G51" s="39">
        <v>23</v>
      </c>
      <c r="H51" s="18">
        <v>23.560000000000002</v>
      </c>
      <c r="I51" s="20">
        <v>31</v>
      </c>
      <c r="J51" s="23">
        <f t="shared" si="0"/>
        <v>0.3183361629881154</v>
      </c>
    </row>
    <row r="52" spans="1:16" x14ac:dyDescent="0.35">
      <c r="A52" s="176"/>
      <c r="B52" s="25" t="s">
        <v>120</v>
      </c>
      <c r="C52" s="19" t="s">
        <v>2</v>
      </c>
      <c r="D52" s="38">
        <v>19.200000000000003</v>
      </c>
      <c r="E52" s="39">
        <v>22</v>
      </c>
      <c r="F52" s="38">
        <v>34.4</v>
      </c>
      <c r="G52" s="39">
        <v>62</v>
      </c>
      <c r="H52" s="18">
        <v>53.600000000000023</v>
      </c>
      <c r="I52" s="20">
        <v>84</v>
      </c>
      <c r="J52" s="23">
        <f t="shared" si="0"/>
        <v>0.35820895522388052</v>
      </c>
    </row>
    <row r="53" spans="1:16" x14ac:dyDescent="0.35">
      <c r="A53" s="176"/>
      <c r="B53" s="25" t="s">
        <v>119</v>
      </c>
      <c r="C53" s="19" t="s">
        <v>0</v>
      </c>
      <c r="D53" s="38">
        <v>4.5</v>
      </c>
      <c r="E53" s="39">
        <v>5</v>
      </c>
      <c r="F53" s="38">
        <v>6.8</v>
      </c>
      <c r="G53" s="39">
        <v>12</v>
      </c>
      <c r="H53" s="18">
        <v>11.3</v>
      </c>
      <c r="I53" s="20">
        <v>17</v>
      </c>
      <c r="J53" s="23">
        <f t="shared" si="0"/>
        <v>0.39823008849557517</v>
      </c>
    </row>
    <row r="54" spans="1:16" x14ac:dyDescent="0.35">
      <c r="A54" s="176"/>
      <c r="B54" s="25" t="s">
        <v>141</v>
      </c>
      <c r="C54" s="19" t="s">
        <v>142</v>
      </c>
      <c r="D54" s="38">
        <v>7.8</v>
      </c>
      <c r="E54" s="39">
        <v>9</v>
      </c>
      <c r="F54" s="38">
        <v>2.8900000000000006</v>
      </c>
      <c r="G54" s="39">
        <v>10</v>
      </c>
      <c r="H54" s="18">
        <v>10.69</v>
      </c>
      <c r="I54" s="20">
        <v>19</v>
      </c>
      <c r="J54" s="23"/>
    </row>
    <row r="55" spans="1:16" x14ac:dyDescent="0.35">
      <c r="A55" s="176"/>
      <c r="B55" s="25" t="s">
        <v>121</v>
      </c>
      <c r="C55" s="19" t="s">
        <v>4</v>
      </c>
      <c r="D55" s="38">
        <v>10.5</v>
      </c>
      <c r="E55" s="39">
        <v>13</v>
      </c>
      <c r="F55" s="38">
        <v>11.4</v>
      </c>
      <c r="G55" s="39">
        <v>16</v>
      </c>
      <c r="H55" s="18">
        <v>21.900000000000006</v>
      </c>
      <c r="I55" s="20">
        <v>29</v>
      </c>
      <c r="J55" s="23">
        <f t="shared" si="0"/>
        <v>0.47945205479452041</v>
      </c>
    </row>
    <row r="56" spans="1:16" x14ac:dyDescent="0.35">
      <c r="A56" s="176"/>
      <c r="B56" s="25" t="s">
        <v>122</v>
      </c>
      <c r="C56" s="19" t="s">
        <v>43</v>
      </c>
      <c r="D56" s="38">
        <v>8.3000000000000007</v>
      </c>
      <c r="E56" s="39">
        <v>9</v>
      </c>
      <c r="F56" s="38">
        <v>12.830000000000004</v>
      </c>
      <c r="G56" s="39">
        <v>35</v>
      </c>
      <c r="H56" s="18">
        <v>21.13</v>
      </c>
      <c r="I56" s="20">
        <v>44</v>
      </c>
      <c r="J56" s="23">
        <f t="shared" si="0"/>
        <v>0.39280643634642692</v>
      </c>
    </row>
    <row r="57" spans="1:16" x14ac:dyDescent="0.35">
      <c r="A57" s="176"/>
      <c r="B57" s="25" t="s">
        <v>123</v>
      </c>
      <c r="C57" s="19" t="s">
        <v>35</v>
      </c>
      <c r="D57" s="38">
        <v>7.3</v>
      </c>
      <c r="E57" s="39">
        <v>8</v>
      </c>
      <c r="F57" s="38">
        <v>8.6</v>
      </c>
      <c r="G57" s="39">
        <v>14</v>
      </c>
      <c r="H57" s="18">
        <v>15.900000000000002</v>
      </c>
      <c r="I57" s="20">
        <v>22</v>
      </c>
      <c r="J57" s="23">
        <f t="shared" si="0"/>
        <v>0.45911949685534587</v>
      </c>
    </row>
    <row r="58" spans="1:16" x14ac:dyDescent="0.35">
      <c r="A58" s="176"/>
      <c r="B58" s="25" t="s">
        <v>124</v>
      </c>
      <c r="C58" s="19" t="s">
        <v>12</v>
      </c>
      <c r="D58" s="38">
        <v>7.3</v>
      </c>
      <c r="E58" s="39">
        <v>8</v>
      </c>
      <c r="F58" s="38">
        <v>9.1999999999999993</v>
      </c>
      <c r="G58" s="39">
        <v>17</v>
      </c>
      <c r="H58" s="18">
        <v>16.499999999999996</v>
      </c>
      <c r="I58" s="20">
        <v>25</v>
      </c>
      <c r="J58" s="23">
        <f t="shared" si="0"/>
        <v>0.4424242424242425</v>
      </c>
    </row>
    <row r="59" spans="1:16" x14ac:dyDescent="0.35">
      <c r="A59" s="176"/>
      <c r="B59" s="25" t="s">
        <v>125</v>
      </c>
      <c r="C59" s="19" t="s">
        <v>65</v>
      </c>
      <c r="D59" s="38">
        <v>3.5</v>
      </c>
      <c r="E59" s="39">
        <v>4</v>
      </c>
      <c r="F59" s="38">
        <v>7.879999999999999</v>
      </c>
      <c r="G59" s="39">
        <v>18</v>
      </c>
      <c r="H59" s="18">
        <v>11.379999999999997</v>
      </c>
      <c r="I59" s="20">
        <v>22</v>
      </c>
      <c r="J59" s="23">
        <f t="shared" si="0"/>
        <v>0.30755711775043942</v>
      </c>
    </row>
    <row r="60" spans="1:16" x14ac:dyDescent="0.35">
      <c r="A60" s="177"/>
      <c r="B60" s="64" t="s">
        <v>76</v>
      </c>
      <c r="C60" s="65"/>
      <c r="D60" s="44">
        <f t="shared" ref="D60:I60" si="6">SUM(D48:D59)</f>
        <v>95.699999999999989</v>
      </c>
      <c r="E60" s="45">
        <f t="shared" si="6"/>
        <v>109</v>
      </c>
      <c r="F60" s="44">
        <f t="shared" si="6"/>
        <v>128.63</v>
      </c>
      <c r="G60" s="45">
        <f t="shared" si="6"/>
        <v>246</v>
      </c>
      <c r="H60" s="46">
        <f t="shared" si="6"/>
        <v>224.33000000000004</v>
      </c>
      <c r="I60" s="47">
        <f t="shared" si="6"/>
        <v>355</v>
      </c>
      <c r="J60" s="48">
        <f t="shared" si="0"/>
        <v>0.42660366424463947</v>
      </c>
      <c r="K60" s="56"/>
      <c r="L60" s="56"/>
      <c r="M60" s="56"/>
      <c r="N60" s="56"/>
      <c r="O60" s="56"/>
      <c r="P60" s="56"/>
    </row>
    <row r="61" spans="1:16" x14ac:dyDescent="0.35">
      <c r="A61" s="173" t="s">
        <v>60</v>
      </c>
      <c r="B61" s="27" t="s">
        <v>135</v>
      </c>
      <c r="C61" s="21" t="s">
        <v>70</v>
      </c>
      <c r="D61" s="36">
        <v>0</v>
      </c>
      <c r="E61" s="37">
        <v>0</v>
      </c>
      <c r="F61" s="36">
        <v>0</v>
      </c>
      <c r="G61" s="37">
        <v>2</v>
      </c>
      <c r="H61" s="32">
        <v>0</v>
      </c>
      <c r="I61" s="29">
        <v>2</v>
      </c>
      <c r="J61" s="22">
        <v>0</v>
      </c>
    </row>
    <row r="62" spans="1:16" x14ac:dyDescent="0.35">
      <c r="A62" s="176"/>
      <c r="B62" s="49" t="s">
        <v>126</v>
      </c>
      <c r="C62" s="50" t="s">
        <v>15</v>
      </c>
      <c r="D62" s="51">
        <v>25.07</v>
      </c>
      <c r="E62" s="52">
        <v>26</v>
      </c>
      <c r="F62" s="51">
        <v>32.319999999999979</v>
      </c>
      <c r="G62" s="52">
        <v>83</v>
      </c>
      <c r="H62" s="53">
        <v>57.390000000000107</v>
      </c>
      <c r="I62" s="54">
        <v>109</v>
      </c>
      <c r="J62" s="55">
        <f t="shared" si="0"/>
        <v>0.43683568565952174</v>
      </c>
    </row>
    <row r="63" spans="1:16" x14ac:dyDescent="0.35">
      <c r="A63" s="176"/>
      <c r="B63" s="25" t="s">
        <v>127</v>
      </c>
      <c r="C63" s="19" t="s">
        <v>7</v>
      </c>
      <c r="D63" s="38">
        <v>17.5</v>
      </c>
      <c r="E63" s="39">
        <v>19</v>
      </c>
      <c r="F63" s="38">
        <v>14.629999999999999</v>
      </c>
      <c r="G63" s="39">
        <v>27</v>
      </c>
      <c r="H63" s="18">
        <v>32.130000000000003</v>
      </c>
      <c r="I63" s="20">
        <v>46</v>
      </c>
      <c r="J63" s="23">
        <f t="shared" si="0"/>
        <v>0.54466230936819171</v>
      </c>
    </row>
    <row r="64" spans="1:16" x14ac:dyDescent="0.35">
      <c r="A64" s="176"/>
      <c r="B64" s="25" t="s">
        <v>128</v>
      </c>
      <c r="C64" s="19" t="s">
        <v>9</v>
      </c>
      <c r="D64" s="38">
        <v>12.6</v>
      </c>
      <c r="E64" s="39">
        <v>13</v>
      </c>
      <c r="F64" s="38">
        <v>9.2100000000000009</v>
      </c>
      <c r="G64" s="39">
        <v>15</v>
      </c>
      <c r="H64" s="18">
        <v>21.81</v>
      </c>
      <c r="I64" s="20">
        <v>28</v>
      </c>
      <c r="J64" s="23">
        <f t="shared" si="0"/>
        <v>0.57771664374140308</v>
      </c>
    </row>
    <row r="65" spans="1:17" x14ac:dyDescent="0.35">
      <c r="A65" s="176"/>
      <c r="B65" s="25" t="s">
        <v>129</v>
      </c>
      <c r="C65" s="19" t="s">
        <v>28</v>
      </c>
      <c r="D65" s="38">
        <v>6</v>
      </c>
      <c r="E65" s="39">
        <v>6</v>
      </c>
      <c r="F65" s="38">
        <v>4.8499999999999996</v>
      </c>
      <c r="G65" s="39">
        <v>16</v>
      </c>
      <c r="H65" s="18">
        <v>10.849999999999998</v>
      </c>
      <c r="I65" s="20">
        <v>22</v>
      </c>
      <c r="J65" s="23">
        <f t="shared" si="0"/>
        <v>0.55299539170506928</v>
      </c>
    </row>
    <row r="66" spans="1:17" x14ac:dyDescent="0.35">
      <c r="A66" s="176"/>
      <c r="B66" s="25" t="s">
        <v>130</v>
      </c>
      <c r="C66" s="19" t="s">
        <v>1</v>
      </c>
      <c r="D66" s="38">
        <v>7.5</v>
      </c>
      <c r="E66" s="39">
        <v>8</v>
      </c>
      <c r="F66" s="38">
        <v>11.06</v>
      </c>
      <c r="G66" s="39">
        <v>26</v>
      </c>
      <c r="H66" s="18">
        <v>18.559999999999995</v>
      </c>
      <c r="I66" s="20">
        <v>34</v>
      </c>
      <c r="J66" s="23">
        <f t="shared" si="0"/>
        <v>0.40409482758620702</v>
      </c>
    </row>
    <row r="67" spans="1:17" x14ac:dyDescent="0.35">
      <c r="A67" s="176"/>
      <c r="B67" s="25" t="s">
        <v>131</v>
      </c>
      <c r="C67" s="19" t="s">
        <v>10</v>
      </c>
      <c r="D67" s="38">
        <v>29.33</v>
      </c>
      <c r="E67" s="39">
        <v>30</v>
      </c>
      <c r="F67" s="38">
        <v>41.88</v>
      </c>
      <c r="G67" s="39">
        <v>70</v>
      </c>
      <c r="H67" s="18">
        <v>71.210000000000008</v>
      </c>
      <c r="I67" s="20">
        <v>100</v>
      </c>
      <c r="J67" s="23">
        <f t="shared" si="0"/>
        <v>0.41188035388288152</v>
      </c>
    </row>
    <row r="68" spans="1:17" x14ac:dyDescent="0.35">
      <c r="A68" s="176"/>
      <c r="B68" s="25" t="s">
        <v>132</v>
      </c>
      <c r="C68" s="19" t="s">
        <v>33</v>
      </c>
      <c r="D68" s="38">
        <v>10.5</v>
      </c>
      <c r="E68" s="39">
        <v>11</v>
      </c>
      <c r="F68" s="38">
        <v>15.870000000000003</v>
      </c>
      <c r="G68" s="39">
        <v>23</v>
      </c>
      <c r="H68" s="18">
        <v>26.369999999999997</v>
      </c>
      <c r="I68" s="20">
        <v>34</v>
      </c>
      <c r="J68" s="23">
        <f t="shared" si="0"/>
        <v>0.39817974971558595</v>
      </c>
    </row>
    <row r="69" spans="1:17" s="5" customFormat="1" x14ac:dyDescent="0.35">
      <c r="A69" s="177"/>
      <c r="B69" s="64" t="s">
        <v>61</v>
      </c>
      <c r="C69" s="65"/>
      <c r="D69" s="44">
        <f t="shared" ref="D69:I69" si="7">SUM(D61:D68)</f>
        <v>108.5</v>
      </c>
      <c r="E69" s="45">
        <f t="shared" si="7"/>
        <v>113</v>
      </c>
      <c r="F69" s="44">
        <f t="shared" si="7"/>
        <v>129.82</v>
      </c>
      <c r="G69" s="45">
        <f t="shared" si="7"/>
        <v>262</v>
      </c>
      <c r="H69" s="46">
        <f t="shared" si="7"/>
        <v>238.32000000000011</v>
      </c>
      <c r="I69" s="47">
        <f t="shared" si="7"/>
        <v>375</v>
      </c>
      <c r="J69" s="48">
        <f t="shared" si="0"/>
        <v>0.45527022490768693</v>
      </c>
      <c r="K69" s="61"/>
      <c r="L69" s="61"/>
      <c r="M69" s="61"/>
      <c r="N69" s="61"/>
      <c r="O69" s="61"/>
      <c r="P69" s="61"/>
      <c r="Q69" s="57"/>
    </row>
    <row r="70" spans="1:17" x14ac:dyDescent="0.35">
      <c r="A70" s="173" t="s">
        <v>30</v>
      </c>
      <c r="B70" s="27" t="s">
        <v>85</v>
      </c>
      <c r="C70" s="21" t="s">
        <v>30</v>
      </c>
      <c r="D70" s="36">
        <v>2.4</v>
      </c>
      <c r="E70" s="37">
        <v>3</v>
      </c>
      <c r="F70" s="36">
        <v>2.1</v>
      </c>
      <c r="G70" s="37">
        <v>26</v>
      </c>
      <c r="H70" s="32">
        <v>4.5</v>
      </c>
      <c r="I70" s="29">
        <v>29</v>
      </c>
      <c r="J70" s="22">
        <f t="shared" si="0"/>
        <v>0.53333333333333333</v>
      </c>
    </row>
    <row r="71" spans="1:17" x14ac:dyDescent="0.35">
      <c r="A71" s="177"/>
      <c r="B71" s="64" t="s">
        <v>74</v>
      </c>
      <c r="C71" s="65"/>
      <c r="D71" s="44">
        <v>2.4</v>
      </c>
      <c r="E71" s="45">
        <v>3</v>
      </c>
      <c r="F71" s="44">
        <v>2.1</v>
      </c>
      <c r="G71" s="45">
        <v>26</v>
      </c>
      <c r="H71" s="46">
        <v>4.5</v>
      </c>
      <c r="I71" s="47">
        <v>29</v>
      </c>
      <c r="J71" s="48">
        <f t="shared" si="0"/>
        <v>0.53333333333333333</v>
      </c>
    </row>
    <row r="72" spans="1:17" s="5" customFormat="1" x14ac:dyDescent="0.35">
      <c r="A72" s="77" t="s">
        <v>44</v>
      </c>
      <c r="B72" s="62"/>
      <c r="C72" s="63"/>
      <c r="D72" s="40">
        <f t="shared" ref="D72:I72" si="8">SUM(D71,D69,D60,D47,D45,D38,D29,D23,D14)</f>
        <v>470.63499999999993</v>
      </c>
      <c r="E72" s="41">
        <f t="shared" si="8"/>
        <v>518</v>
      </c>
      <c r="F72" s="40">
        <f t="shared" si="8"/>
        <v>447.38999999999993</v>
      </c>
      <c r="G72" s="41">
        <f t="shared" si="8"/>
        <v>945</v>
      </c>
      <c r="H72" s="31">
        <f t="shared" si="8"/>
        <v>918.02499999999998</v>
      </c>
      <c r="I72" s="30">
        <f t="shared" si="8"/>
        <v>1463</v>
      </c>
      <c r="J72" s="24">
        <f t="shared" si="0"/>
        <v>0.51266033060101845</v>
      </c>
      <c r="Q72" s="57"/>
    </row>
    <row r="73" spans="1:17" s="5" customFormat="1" x14ac:dyDescent="0.35">
      <c r="A73" s="1"/>
      <c r="B73" s="1"/>
      <c r="C73" s="1"/>
      <c r="D73" s="3"/>
      <c r="E73" s="3"/>
      <c r="F73" s="3"/>
      <c r="G73" s="3"/>
      <c r="H73" s="3"/>
      <c r="I73" s="3"/>
      <c r="J73" s="8"/>
      <c r="Q73" s="60"/>
    </row>
    <row r="74" spans="1:17" x14ac:dyDescent="0.35">
      <c r="A74" s="1" t="s">
        <v>48</v>
      </c>
      <c r="G74" s="2"/>
      <c r="I74" s="2"/>
    </row>
    <row r="75" spans="1:17" x14ac:dyDescent="0.35">
      <c r="A75" s="1" t="s">
        <v>49</v>
      </c>
      <c r="G75" s="3"/>
    </row>
    <row r="76" spans="1:17" x14ac:dyDescent="0.35">
      <c r="A76" s="1" t="s">
        <v>138</v>
      </c>
      <c r="C76" s="7"/>
      <c r="D76" s="9"/>
      <c r="E76" s="9"/>
      <c r="F76" s="9"/>
      <c r="G76" s="10"/>
      <c r="H76" s="11"/>
      <c r="I76" s="10"/>
    </row>
    <row r="77" spans="1:17" x14ac:dyDescent="0.35">
      <c r="A77" s="1" t="s">
        <v>139</v>
      </c>
    </row>
    <row r="78" spans="1:17" ht="66" customHeight="1" x14ac:dyDescent="0.35">
      <c r="A78" s="178" t="s">
        <v>51</v>
      </c>
      <c r="B78" s="179"/>
      <c r="C78" s="179"/>
      <c r="D78" s="179"/>
      <c r="E78" s="179"/>
      <c r="F78" s="179"/>
      <c r="G78" s="179"/>
      <c r="H78" s="179"/>
      <c r="I78" s="179"/>
    </row>
    <row r="79" spans="1:17" x14ac:dyDescent="0.35">
      <c r="A79" s="1" t="s">
        <v>66</v>
      </c>
    </row>
    <row r="80" spans="1:17" ht="65.25" customHeight="1" x14ac:dyDescent="0.35"/>
  </sheetData>
  <mergeCells count="10">
    <mergeCell ref="A61:A69"/>
    <mergeCell ref="A70:A71"/>
    <mergeCell ref="A78:I78"/>
    <mergeCell ref="A9:A14"/>
    <mergeCell ref="A15:A23"/>
    <mergeCell ref="A24:A29"/>
    <mergeCell ref="A30:A38"/>
    <mergeCell ref="A39:A45"/>
    <mergeCell ref="A46:A47"/>
    <mergeCell ref="A48:A60"/>
  </mergeCells>
  <printOptions horizontalCentered="1"/>
  <pageMargins left="0.7" right="0.7" top="0.5" bottom="0.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FTEF for Fall 2023</vt:lpstr>
      <vt:lpstr>FTEF for Fall 2022</vt:lpstr>
      <vt:lpstr>FTEF for Fall 2021</vt:lpstr>
      <vt:lpstr>FTEF for Fall 2020</vt:lpstr>
      <vt:lpstr>FTEF for Fall 2019</vt:lpstr>
      <vt:lpstr>FTEF for Fall 2018</vt:lpstr>
      <vt:lpstr>'FTEF for Fall 2018'!Print_Area</vt:lpstr>
      <vt:lpstr>'FTEF for Fall 2019'!Print_Area</vt:lpstr>
      <vt:lpstr>'FTEF for Fall 2020'!Print_Area</vt:lpstr>
      <vt:lpstr>'FTEF for Fall 2021'!Print_Area</vt:lpstr>
      <vt:lpstr>'FTEF for Fall 2022'!Print_Area</vt:lpstr>
      <vt:lpstr>'FTEF for Fall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 F. Cheung</dc:creator>
  <cp:lastModifiedBy>Lisa M. Rotunni</cp:lastModifiedBy>
  <cp:lastPrinted>2024-02-21T22:18:11Z</cp:lastPrinted>
  <dcterms:created xsi:type="dcterms:W3CDTF">2008-07-21T16:33:05Z</dcterms:created>
  <dcterms:modified xsi:type="dcterms:W3CDTF">2024-02-21T22:18:20Z</dcterms:modified>
</cp:coreProperties>
</file>