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Y:\APDB Processing\"/>
    </mc:Choice>
  </mc:AlternateContent>
  <xr:revisionPtr revIDLastSave="0" documentId="13_ncr:1_{A719DC65-C088-494F-A28D-B4BB76557787}" xr6:coauthVersionLast="47" xr6:coauthVersionMax="47" xr10:uidLastSave="{00000000-0000-0000-0000-000000000000}"/>
  <bookViews>
    <workbookView xWindow="-120" yWindow="-120" windowWidth="38640" windowHeight="21240" tabRatio="579" xr2:uid="{00000000-000D-0000-FFFF-FFFF00000000}"/>
  </bookViews>
  <sheets>
    <sheet name="College SFR" sheetId="360" r:id="rId1"/>
  </sheets>
  <definedNames>
    <definedName name="_xlnm.Print_Area" localSheetId="0">'College SFR'!$A$1:$O$77</definedName>
    <definedName name="_xlnm.Print_Titles" localSheetId="0">'College SFR'!$1:$8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360" l="1"/>
  <c r="N19" i="360"/>
  <c r="M20" i="360"/>
  <c r="O20" i="360" s="1"/>
  <c r="N20" i="360"/>
  <c r="M9" i="360"/>
  <c r="N9" i="360"/>
  <c r="M10" i="360"/>
  <c r="N10" i="360"/>
  <c r="O10" i="360"/>
  <c r="M11" i="360"/>
  <c r="O11" i="360" s="1"/>
  <c r="N11" i="360"/>
  <c r="M12" i="360"/>
  <c r="N12" i="360"/>
  <c r="O12" i="360" s="1"/>
  <c r="M13" i="360"/>
  <c r="N13" i="360"/>
  <c r="O13" i="360" s="1"/>
  <c r="M14" i="360"/>
  <c r="N14" i="360"/>
  <c r="O14" i="360" s="1"/>
  <c r="M15" i="360"/>
  <c r="O15" i="360" s="1"/>
  <c r="N15" i="360"/>
  <c r="M16" i="360"/>
  <c r="N16" i="360"/>
  <c r="M17" i="360"/>
  <c r="N17" i="360"/>
  <c r="M18" i="360"/>
  <c r="N18" i="360"/>
  <c r="M22" i="360"/>
  <c r="O22" i="360" s="1"/>
  <c r="N22" i="360"/>
  <c r="M23" i="360"/>
  <c r="N23" i="360"/>
  <c r="M24" i="360"/>
  <c r="N24" i="360"/>
  <c r="O24" i="360"/>
  <c r="M25" i="360"/>
  <c r="N25" i="360"/>
  <c r="O25" i="360" s="1"/>
  <c r="M26" i="360"/>
  <c r="N26" i="360"/>
  <c r="M27" i="360"/>
  <c r="N27" i="360"/>
  <c r="M28" i="360"/>
  <c r="O28" i="360" s="1"/>
  <c r="N28" i="360"/>
  <c r="M29" i="360"/>
  <c r="N29" i="360"/>
  <c r="M30" i="360"/>
  <c r="N30" i="360"/>
  <c r="O30" i="360"/>
  <c r="M31" i="360"/>
  <c r="O31" i="360" s="1"/>
  <c r="N31" i="360"/>
  <c r="M32" i="360"/>
  <c r="O32" i="360" s="1"/>
  <c r="N32" i="360"/>
  <c r="M33" i="360"/>
  <c r="O33" i="360" s="1"/>
  <c r="N33" i="360"/>
  <c r="M34" i="360"/>
  <c r="N34" i="360"/>
  <c r="O34" i="360"/>
  <c r="M35" i="360"/>
  <c r="N35" i="360"/>
  <c r="O35" i="360" s="1"/>
  <c r="M36" i="360"/>
  <c r="O36" i="360" s="1"/>
  <c r="N36" i="360"/>
  <c r="M37" i="360"/>
  <c r="N37" i="360"/>
  <c r="O37" i="360" s="1"/>
  <c r="M38" i="360"/>
  <c r="O38" i="360" s="1"/>
  <c r="N38" i="360"/>
  <c r="M39" i="360"/>
  <c r="N39" i="360"/>
  <c r="O39" i="360" s="1"/>
  <c r="M40" i="360"/>
  <c r="N40" i="360"/>
  <c r="M41" i="360"/>
  <c r="O41" i="360" s="1"/>
  <c r="N41" i="360"/>
  <c r="M42" i="360"/>
  <c r="N42" i="360"/>
  <c r="O42" i="360"/>
  <c r="M43" i="360"/>
  <c r="N43" i="360"/>
  <c r="O43" i="360"/>
  <c r="M44" i="360"/>
  <c r="O44" i="360" s="1"/>
  <c r="N44" i="360"/>
  <c r="M45" i="360"/>
  <c r="N45" i="360"/>
  <c r="M46" i="360"/>
  <c r="N46" i="360"/>
  <c r="O46" i="360"/>
  <c r="M47" i="360"/>
  <c r="O47" i="360" s="1"/>
  <c r="N47" i="360"/>
  <c r="M48" i="360"/>
  <c r="O48" i="360" s="1"/>
  <c r="N48" i="360"/>
  <c r="M49" i="360"/>
  <c r="O49" i="360" s="1"/>
  <c r="N49" i="360"/>
  <c r="M50" i="360"/>
  <c r="N50" i="360"/>
  <c r="O50" i="360"/>
  <c r="M51" i="360"/>
  <c r="N51" i="360"/>
  <c r="O51" i="360" s="1"/>
  <c r="M52" i="360"/>
  <c r="O52" i="360" s="1"/>
  <c r="N52" i="360"/>
  <c r="M53" i="360"/>
  <c r="N53" i="360"/>
  <c r="O53" i="360" s="1"/>
  <c r="M54" i="360"/>
  <c r="O54" i="360" s="1"/>
  <c r="N54" i="360"/>
  <c r="M55" i="360"/>
  <c r="N55" i="360"/>
  <c r="O55" i="360" s="1"/>
  <c r="M56" i="360"/>
  <c r="N56" i="360"/>
  <c r="M57" i="360"/>
  <c r="O57" i="360" s="1"/>
  <c r="N57" i="360"/>
  <c r="M58" i="360"/>
  <c r="N58" i="360"/>
  <c r="O58" i="360"/>
  <c r="M59" i="360"/>
  <c r="N59" i="360"/>
  <c r="O59" i="360"/>
  <c r="M60" i="360"/>
  <c r="O60" i="360" s="1"/>
  <c r="N60" i="360"/>
  <c r="M61" i="360"/>
  <c r="N61" i="360"/>
  <c r="M62" i="360"/>
  <c r="O62" i="360" s="1"/>
  <c r="N62" i="360"/>
  <c r="M63" i="360"/>
  <c r="O63" i="360" s="1"/>
  <c r="N63" i="360"/>
  <c r="M64" i="360"/>
  <c r="O64" i="360" s="1"/>
  <c r="N64" i="360"/>
  <c r="M65" i="360"/>
  <c r="O65" i="360" s="1"/>
  <c r="N65" i="360"/>
  <c r="M66" i="360"/>
  <c r="N66" i="360"/>
  <c r="O66" i="360"/>
  <c r="M67" i="360"/>
  <c r="N67" i="360"/>
  <c r="O67" i="360" s="1"/>
  <c r="M68" i="360"/>
  <c r="O68" i="360" s="1"/>
  <c r="N68" i="360"/>
  <c r="M69" i="360"/>
  <c r="N69" i="360"/>
  <c r="O69" i="360" s="1"/>
  <c r="M70" i="360"/>
  <c r="O70" i="360" s="1"/>
  <c r="N70" i="360"/>
  <c r="M71" i="360"/>
  <c r="N71" i="360"/>
  <c r="M72" i="360"/>
  <c r="N72" i="360"/>
  <c r="M73" i="360"/>
  <c r="N73" i="360"/>
  <c r="M74" i="360"/>
  <c r="N74" i="360"/>
  <c r="O74" i="360" s="1"/>
  <c r="M75" i="360"/>
  <c r="N75" i="360"/>
  <c r="O75" i="360"/>
  <c r="M76" i="360"/>
  <c r="N76" i="360"/>
  <c r="E21" i="360"/>
  <c r="D21" i="360"/>
  <c r="G21" i="360" s="1"/>
  <c r="C21" i="360"/>
  <c r="F21" i="360" s="1"/>
  <c r="O73" i="360" l="1"/>
  <c r="O56" i="360"/>
  <c r="O40" i="360"/>
  <c r="O27" i="360"/>
  <c r="O72" i="360"/>
  <c r="O26" i="360"/>
  <c r="O23" i="360"/>
  <c r="O76" i="360"/>
  <c r="O71" i="360"/>
  <c r="O61" i="360"/>
  <c r="O45" i="360"/>
  <c r="O29" i="360"/>
  <c r="O9" i="360"/>
  <c r="O16" i="360"/>
  <c r="O18" i="360"/>
  <c r="N21" i="360"/>
  <c r="O19" i="360"/>
  <c r="M21" i="360"/>
  <c r="O21" i="360" s="1"/>
  <c r="O17" i="360"/>
  <c r="L21" i="360"/>
  <c r="J21" i="360"/>
  <c r="I21" i="360"/>
  <c r="H21" i="360"/>
  <c r="K21" i="360" s="1"/>
  <c r="M77" i="360"/>
  <c r="N77" i="360" l="1"/>
  <c r="O77" i="360" s="1"/>
</calcChain>
</file>

<file path=xl/sharedStrings.xml><?xml version="1.0" encoding="utf-8"?>
<sst xmlns="http://schemas.openxmlformats.org/spreadsheetml/2006/main" count="103" uniqueCount="84">
  <si>
    <t>California State Polytechnic University, Pomona</t>
  </si>
  <si>
    <t>College</t>
  </si>
  <si>
    <t>Department</t>
  </si>
  <si>
    <t>Total
SCU</t>
  </si>
  <si>
    <t>Total
FTES</t>
  </si>
  <si>
    <t>Total
FTEF</t>
  </si>
  <si>
    <t>SCU/FTEF</t>
  </si>
  <si>
    <t>SFR</t>
  </si>
  <si>
    <t>FTES</t>
  </si>
  <si>
    <t>FTEF</t>
  </si>
  <si>
    <t xml:space="preserve"> </t>
  </si>
  <si>
    <t>All University</t>
  </si>
  <si>
    <t>Sub-Total</t>
  </si>
  <si>
    <t>Agriculture</t>
  </si>
  <si>
    <t>All College - Agriculture</t>
  </si>
  <si>
    <t>Animal and Veterinary Science</t>
  </si>
  <si>
    <t>Apparel Merchandising &amp; Mgmt.</t>
  </si>
  <si>
    <t>Food Marketing &amp; Agribusiness</t>
  </si>
  <si>
    <t>Human Nutrition &amp; Food Science</t>
  </si>
  <si>
    <t>Plant Science</t>
  </si>
  <si>
    <t>Business Administration</t>
  </si>
  <si>
    <t>Accounting</t>
  </si>
  <si>
    <t>All College - UG and Grad</t>
  </si>
  <si>
    <t>Computer Information Systems</t>
  </si>
  <si>
    <t>Finance, Real Estate, Law</t>
  </si>
  <si>
    <t>Interntl Bus &amp; Mkting Mgt.</t>
  </si>
  <si>
    <t>Management &amp; Human Resources</t>
  </si>
  <si>
    <t>Technology &amp; Operations Mgmt</t>
  </si>
  <si>
    <t>Education &amp; Integrative Studies</t>
  </si>
  <si>
    <t>All College</t>
  </si>
  <si>
    <t>Early Childhood Studies</t>
  </si>
  <si>
    <t>Education</t>
  </si>
  <si>
    <t>Educational Leadership</t>
  </si>
  <si>
    <t>Ethnic and Women's Studies</t>
  </si>
  <si>
    <t>Interdisciplinary Studies</t>
  </si>
  <si>
    <t>Liberal Studies</t>
  </si>
  <si>
    <t>Engineering</t>
  </si>
  <si>
    <t>Aerospace Engineering</t>
  </si>
  <si>
    <t>Chemical &amp; Materials Engr</t>
  </si>
  <si>
    <t>Civil Engineering</t>
  </si>
  <si>
    <t>Electrical &amp; Computer Engr</t>
  </si>
  <si>
    <t>Electro-Mechanical Egr Technology</t>
  </si>
  <si>
    <t>Industrial &amp; Manufacturing Engr</t>
  </si>
  <si>
    <t>Mechanical Engr</t>
  </si>
  <si>
    <t>Environmental Design</t>
  </si>
  <si>
    <t>All College - ENV</t>
  </si>
  <si>
    <t>Architecture</t>
  </si>
  <si>
    <t>Art</t>
  </si>
  <si>
    <t>Center for Regenerative Studies</t>
  </si>
  <si>
    <t>Landscape Architecture</t>
  </si>
  <si>
    <t>Urban and Regional Planning</t>
  </si>
  <si>
    <t>Hospitality Management</t>
  </si>
  <si>
    <t>Hotel &amp; Restaurant Management</t>
  </si>
  <si>
    <t>Letters, Arts &amp; Social Sciences</t>
  </si>
  <si>
    <t>Anthro/Geog</t>
  </si>
  <si>
    <t>Communication</t>
  </si>
  <si>
    <t>Economics</t>
  </si>
  <si>
    <t>English and Foreign Languages</t>
  </si>
  <si>
    <t>History</t>
  </si>
  <si>
    <t>Music</t>
  </si>
  <si>
    <t>Philosophy</t>
  </si>
  <si>
    <t>Political Science</t>
  </si>
  <si>
    <t>Psychology</t>
  </si>
  <si>
    <t>Sociology</t>
  </si>
  <si>
    <t>Theatre</t>
  </si>
  <si>
    <t>Science</t>
  </si>
  <si>
    <t>Biological Sciences</t>
  </si>
  <si>
    <t>Center for Science and Math Ed</t>
  </si>
  <si>
    <t>Chemistry</t>
  </si>
  <si>
    <t>Computer Science</t>
  </si>
  <si>
    <t>Geological Sciences</t>
  </si>
  <si>
    <t>Kinesiology &amp; Health Promotion</t>
  </si>
  <si>
    <t>Mathematics and Statistics</t>
  </si>
  <si>
    <t>Physics</t>
  </si>
  <si>
    <t>University Total</t>
  </si>
  <si>
    <t xml:space="preserve">NOTE:  SFR = Total FTES/Total FTEF.  FTES data may differ from internal FTES-Taught data. </t>
  </si>
  <si>
    <t>All College - UG</t>
  </si>
  <si>
    <t>All College - Grad</t>
  </si>
  <si>
    <t>All College - UG + Grad</t>
  </si>
  <si>
    <t>Academic Resources</t>
  </si>
  <si>
    <t>Fall 2020</t>
  </si>
  <si>
    <t>Spring 2021</t>
  </si>
  <si>
    <t>CY 2020-21 (Official)</t>
  </si>
  <si>
    <t>College &amp; Department Student-Faculty Ratios (SFR), CY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</si>
</sst>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m/d/yy;@"/>
  </numFmts>
  <fonts count="18">
    <font>
      <sz val="9"/>
      <name val="Geneva"/>
    </font>
    <font>
      <sz val="8"/>
      <name val="Geneva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color indexed="16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9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/>
    </xf>
    <xf numFmtId="165" fontId="11" fillId="0" borderId="1" xfId="0" applyNumberFormat="1" applyFont="1" applyBorder="1" applyAlignment="1" applyProtection="1">
      <alignment vertical="center"/>
      <protection locked="0"/>
    </xf>
    <xf numFmtId="0" fontId="11" fillId="0" borderId="5" xfId="0" applyFont="1" applyBorder="1" applyAlignment="1">
      <alignment vertical="center" wrapText="1"/>
    </xf>
    <xf numFmtId="165" fontId="11" fillId="0" borderId="5" xfId="0" applyNumberFormat="1" applyFont="1" applyBorder="1" applyAlignment="1" applyProtection="1">
      <alignment vertical="center"/>
      <protection locked="0"/>
    </xf>
    <xf numFmtId="0" fontId="10" fillId="0" borderId="2" xfId="0" applyFont="1" applyBorder="1" applyAlignment="1">
      <alignment vertical="center"/>
    </xf>
    <xf numFmtId="0" fontId="11" fillId="0" borderId="1" xfId="0" applyNumberFormat="1" applyFon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>
      <alignment vertical="center"/>
    </xf>
    <xf numFmtId="164" fontId="11" fillId="0" borderId="5" xfId="0" applyNumberFormat="1" applyFont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1" fillId="3" borderId="1" xfId="0" applyNumberFormat="1" applyFont="1" applyFill="1" applyBorder="1" applyAlignment="1">
      <alignment vertical="center" wrapText="1"/>
    </xf>
    <xf numFmtId="0" fontId="11" fillId="0" borderId="9" xfId="0" applyFont="1" applyBorder="1" applyAlignment="1">
      <alignment vertical="center"/>
    </xf>
    <xf numFmtId="164" fontId="11" fillId="0" borderId="10" xfId="0" applyNumberFormat="1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2" fontId="10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Fill="1" applyAlignment="1" applyProtection="1">
      <alignment vertical="center" wrapText="1"/>
      <protection locked="0"/>
    </xf>
    <xf numFmtId="164" fontId="10" fillId="0" borderId="0" xfId="0" applyNumberFormat="1" applyFont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14" fontId="11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164" fontId="11" fillId="0" borderId="13" xfId="0" applyNumberFormat="1" applyFont="1" applyBorder="1" applyAlignment="1">
      <alignment vertical="center"/>
    </xf>
    <xf numFmtId="164" fontId="14" fillId="5" borderId="5" xfId="0" applyNumberFormat="1" applyFont="1" applyFill="1" applyBorder="1" applyAlignment="1" applyProtection="1">
      <alignment horizontal="right" vertical="center"/>
      <protection locked="0"/>
    </xf>
    <xf numFmtId="164" fontId="14" fillId="2" borderId="1" xfId="0" applyNumberFormat="1" applyFont="1" applyFill="1" applyBorder="1" applyAlignment="1" applyProtection="1">
      <alignment horizontal="right" vertical="center"/>
      <protection locked="0"/>
    </xf>
    <xf numFmtId="164" fontId="14" fillId="2" borderId="5" xfId="0" applyNumberFormat="1" applyFont="1" applyFill="1" applyBorder="1" applyAlignment="1" applyProtection="1">
      <alignment horizontal="right" vertical="center"/>
      <protection locked="0"/>
    </xf>
    <xf numFmtId="164" fontId="14" fillId="2" borderId="9" xfId="0" applyNumberFormat="1" applyFont="1" applyFill="1" applyBorder="1" applyAlignment="1" applyProtection="1">
      <alignment horizontal="right" vertical="center"/>
      <protection locked="0"/>
    </xf>
    <xf numFmtId="164" fontId="14" fillId="2" borderId="3" xfId="0" applyNumberFormat="1" applyFont="1" applyFill="1" applyBorder="1" applyAlignment="1" applyProtection="1">
      <alignment horizontal="right" vertical="center"/>
      <protection locked="0"/>
    </xf>
    <xf numFmtId="164" fontId="14" fillId="2" borderId="14" xfId="0" applyNumberFormat="1" applyFont="1" applyFill="1" applyBorder="1" applyAlignment="1" applyProtection="1">
      <alignment horizontal="right" vertical="center"/>
      <protection locked="0"/>
    </xf>
    <xf numFmtId="164" fontId="14" fillId="2" borderId="13" xfId="0" applyNumberFormat="1" applyFont="1" applyFill="1" applyBorder="1" applyAlignment="1" applyProtection="1">
      <alignment horizontal="right" vertical="center"/>
      <protection locked="0"/>
    </xf>
    <xf numFmtId="164" fontId="15" fillId="2" borderId="1" xfId="1" applyNumberFormat="1" applyFont="1" applyFill="1" applyBorder="1" applyAlignment="1">
      <alignment horizontal="right" vertical="center" wrapText="1"/>
    </xf>
    <xf numFmtId="164" fontId="15" fillId="2" borderId="9" xfId="1" applyNumberFormat="1" applyFont="1" applyFill="1" applyBorder="1" applyAlignment="1">
      <alignment horizontal="right" vertical="center" wrapText="1"/>
    </xf>
    <xf numFmtId="164" fontId="15" fillId="2" borderId="3" xfId="1" applyNumberFormat="1" applyFont="1" applyFill="1" applyBorder="1" applyAlignment="1">
      <alignment horizontal="right" vertical="center" wrapText="1"/>
    </xf>
    <xf numFmtId="164" fontId="15" fillId="2" borderId="5" xfId="1" applyNumberFormat="1" applyFont="1" applyFill="1" applyBorder="1" applyAlignment="1">
      <alignment horizontal="right" vertical="center" wrapText="1"/>
    </xf>
    <xf numFmtId="164" fontId="15" fillId="2" borderId="14" xfId="1" applyNumberFormat="1" applyFont="1" applyFill="1" applyBorder="1" applyAlignment="1">
      <alignment horizontal="right" vertical="center" wrapText="1"/>
    </xf>
    <xf numFmtId="164" fontId="15" fillId="2" borderId="13" xfId="1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/>
    </xf>
    <xf numFmtId="164" fontId="14" fillId="2" borderId="11" xfId="0" applyNumberFormat="1" applyFont="1" applyFill="1" applyBorder="1" applyAlignment="1" applyProtection="1">
      <alignment horizontal="right" vertical="center"/>
      <protection locked="0"/>
    </xf>
    <xf numFmtId="164" fontId="15" fillId="2" borderId="11" xfId="1" applyNumberFormat="1" applyFont="1" applyFill="1" applyBorder="1" applyAlignment="1">
      <alignment horizontal="right" vertical="center" wrapText="1"/>
    </xf>
    <xf numFmtId="164" fontId="16" fillId="2" borderId="1" xfId="0" applyNumberFormat="1" applyFont="1" applyFill="1" applyBorder="1" applyAlignment="1" applyProtection="1">
      <alignment horizontal="right" vertical="center"/>
      <protection locked="0"/>
    </xf>
    <xf numFmtId="164" fontId="14" fillId="2" borderId="4" xfId="0" applyNumberFormat="1" applyFont="1" applyFill="1" applyBorder="1" applyAlignment="1" applyProtection="1">
      <alignment horizontal="right" vertical="center"/>
      <protection locked="0"/>
    </xf>
    <xf numFmtId="164" fontId="14" fillId="2" borderId="15" xfId="0" applyNumberFormat="1" applyFont="1" applyFill="1" applyBorder="1" applyAlignment="1" applyProtection="1">
      <alignment horizontal="right" vertical="center"/>
      <protection locked="0"/>
    </xf>
    <xf numFmtId="164" fontId="14" fillId="0" borderId="1" xfId="0" applyNumberFormat="1" applyFont="1" applyFill="1" applyBorder="1" applyAlignment="1" applyProtection="1">
      <alignment horizontal="right" vertical="center"/>
      <protection locked="0"/>
    </xf>
    <xf numFmtId="164" fontId="14" fillId="0" borderId="5" xfId="0" applyNumberFormat="1" applyFont="1" applyFill="1" applyBorder="1" applyAlignment="1" applyProtection="1">
      <alignment horizontal="right" vertical="center"/>
      <protection locked="0"/>
    </xf>
    <xf numFmtId="164" fontId="14" fillId="0" borderId="9" xfId="0" applyNumberFormat="1" applyFont="1" applyFill="1" applyBorder="1" applyAlignment="1" applyProtection="1">
      <alignment horizontal="right" vertical="center"/>
      <protection locked="0"/>
    </xf>
    <xf numFmtId="164" fontId="14" fillId="0" borderId="3" xfId="0" applyNumberFormat="1" applyFont="1" applyFill="1" applyBorder="1" applyAlignment="1" applyProtection="1">
      <alignment horizontal="right" vertical="center"/>
      <protection locked="0"/>
    </xf>
    <xf numFmtId="164" fontId="14" fillId="0" borderId="14" xfId="0" applyNumberFormat="1" applyFont="1" applyFill="1" applyBorder="1" applyAlignment="1" applyProtection="1">
      <alignment horizontal="right" vertical="center"/>
      <protection locked="0"/>
    </xf>
    <xf numFmtId="164" fontId="14" fillId="0" borderId="13" xfId="0" applyNumberFormat="1" applyFont="1" applyFill="1" applyBorder="1" applyAlignment="1" applyProtection="1">
      <alignment horizontal="right" vertical="center"/>
      <protection locked="0"/>
    </xf>
    <xf numFmtId="164" fontId="15" fillId="0" borderId="1" xfId="1" applyNumberFormat="1" applyFont="1" applyFill="1" applyBorder="1" applyAlignment="1">
      <alignment horizontal="right" vertical="center" wrapText="1"/>
    </xf>
    <xf numFmtId="164" fontId="15" fillId="0" borderId="9" xfId="1" applyNumberFormat="1" applyFont="1" applyFill="1" applyBorder="1" applyAlignment="1">
      <alignment horizontal="right" vertical="center" wrapText="1"/>
    </xf>
    <xf numFmtId="164" fontId="15" fillId="0" borderId="3" xfId="1" applyNumberFormat="1" applyFont="1" applyFill="1" applyBorder="1" applyAlignment="1">
      <alignment horizontal="right" vertical="center" wrapText="1"/>
    </xf>
    <xf numFmtId="164" fontId="15" fillId="0" borderId="5" xfId="1" applyNumberFormat="1" applyFont="1" applyFill="1" applyBorder="1" applyAlignment="1">
      <alignment horizontal="right" vertical="center" wrapText="1"/>
    </xf>
    <xf numFmtId="164" fontId="15" fillId="0" borderId="14" xfId="1" applyNumberFormat="1" applyFont="1" applyFill="1" applyBorder="1" applyAlignment="1">
      <alignment horizontal="right" vertical="center" wrapText="1"/>
    </xf>
    <xf numFmtId="164" fontId="15" fillId="0" borderId="13" xfId="1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/>
    </xf>
    <xf numFmtId="164" fontId="14" fillId="0" borderId="11" xfId="0" applyNumberFormat="1" applyFont="1" applyFill="1" applyBorder="1" applyAlignment="1" applyProtection="1">
      <alignment horizontal="right" vertical="center"/>
      <protection locked="0"/>
    </xf>
    <xf numFmtId="164" fontId="15" fillId="0" borderId="11" xfId="1" applyNumberFormat="1" applyFont="1" applyFill="1" applyBorder="1" applyAlignment="1">
      <alignment horizontal="right" vertical="center" wrapText="1"/>
    </xf>
    <xf numFmtId="164" fontId="14" fillId="0" borderId="4" xfId="0" applyNumberFormat="1" applyFont="1" applyFill="1" applyBorder="1" applyAlignment="1" applyProtection="1">
      <alignment horizontal="right" vertical="center"/>
      <protection locked="0"/>
    </xf>
    <xf numFmtId="164" fontId="14" fillId="0" borderId="15" xfId="0" applyNumberFormat="1" applyFont="1" applyFill="1" applyBorder="1" applyAlignment="1" applyProtection="1">
      <alignment horizontal="right" vertical="center"/>
      <protection locked="0"/>
    </xf>
    <xf numFmtId="164" fontId="6" fillId="2" borderId="1" xfId="0" applyNumberFormat="1" applyFont="1" applyFill="1" applyBorder="1" applyAlignment="1" applyProtection="1">
      <alignment horizontal="right" vertical="center"/>
      <protection locked="0"/>
    </xf>
    <xf numFmtId="165" fontId="6" fillId="2" borderId="5" xfId="0" applyNumberFormat="1" applyFont="1" applyFill="1" applyBorder="1" applyAlignment="1" applyProtection="1">
      <alignment horizontal="right" vertical="center"/>
      <protection locked="0"/>
    </xf>
    <xf numFmtId="164" fontId="6" fillId="2" borderId="5" xfId="0" applyNumberFormat="1" applyFont="1" applyFill="1" applyBorder="1" applyAlignment="1" applyProtection="1">
      <alignment horizontal="right" vertical="center"/>
      <protection locked="0"/>
    </xf>
    <xf numFmtId="164" fontId="6" fillId="2" borderId="3" xfId="0" applyNumberFormat="1" applyFont="1" applyFill="1" applyBorder="1" applyAlignment="1" applyProtection="1">
      <alignment horizontal="right" vertical="center"/>
      <protection locked="0"/>
    </xf>
    <xf numFmtId="164" fontId="6" fillId="2" borderId="13" xfId="0" applyNumberFormat="1" applyFont="1" applyFill="1" applyBorder="1" applyAlignment="1" applyProtection="1">
      <alignment horizontal="right" vertical="center"/>
      <protection locked="0"/>
    </xf>
    <xf numFmtId="164" fontId="17" fillId="4" borderId="1" xfId="1" applyNumberFormat="1" applyFont="1" applyFill="1" applyBorder="1" applyAlignment="1" applyProtection="1">
      <alignment horizontal="right" vertical="center" wrapText="1"/>
    </xf>
    <xf numFmtId="164" fontId="17" fillId="4" borderId="3" xfId="1" applyNumberFormat="1" applyFont="1" applyFill="1" applyBorder="1" applyAlignment="1" applyProtection="1">
      <alignment horizontal="right" vertical="center" wrapText="1"/>
    </xf>
    <xf numFmtId="164" fontId="17" fillId="4" borderId="5" xfId="1" applyNumberFormat="1" applyFont="1" applyFill="1" applyBorder="1" applyAlignment="1" applyProtection="1">
      <alignment horizontal="right" vertical="center" wrapText="1"/>
    </xf>
    <xf numFmtId="164" fontId="17" fillId="4" borderId="13" xfId="1" applyNumberFormat="1" applyFont="1" applyFill="1" applyBorder="1" applyAlignment="1" applyProtection="1">
      <alignment horizontal="right" vertical="center" wrapText="1"/>
    </xf>
    <xf numFmtId="165" fontId="6" fillId="2" borderId="1" xfId="0" applyNumberFormat="1" applyFont="1" applyFill="1" applyBorder="1" applyAlignment="1" applyProtection="1">
      <alignment horizontal="right" vertical="center"/>
      <protection locked="0"/>
    </xf>
    <xf numFmtId="164" fontId="6" fillId="2" borderId="1" xfId="0" applyNumberFormat="1" applyFont="1" applyFill="1" applyBorder="1" applyAlignment="1">
      <alignment horizontal="right" vertical="center"/>
    </xf>
    <xf numFmtId="165" fontId="6" fillId="2" borderId="11" xfId="0" applyNumberFormat="1" applyFont="1" applyFill="1" applyBorder="1" applyAlignment="1" applyProtection="1">
      <alignment horizontal="right" vertical="center"/>
      <protection locked="0"/>
    </xf>
    <xf numFmtId="164" fontId="6" fillId="2" borderId="11" xfId="0" applyNumberFormat="1" applyFont="1" applyFill="1" applyBorder="1" applyAlignment="1" applyProtection="1">
      <alignment horizontal="right" vertical="center"/>
      <protection locked="0"/>
    </xf>
    <xf numFmtId="164" fontId="17" fillId="4" borderId="11" xfId="1" applyNumberFormat="1" applyFont="1" applyFill="1" applyBorder="1" applyAlignment="1" applyProtection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/>
    </xf>
    <xf numFmtId="165" fontId="6" fillId="2" borderId="3" xfId="0" applyNumberFormat="1" applyFont="1" applyFill="1" applyBorder="1" applyAlignment="1">
      <alignment horizontal="right" vertical="center"/>
    </xf>
    <xf numFmtId="164" fontId="6" fillId="2" borderId="15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164" fontId="11" fillId="0" borderId="11" xfId="0" applyNumberFormat="1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83</xdr:row>
      <xdr:rowOff>76200</xdr:rowOff>
    </xdr:from>
    <xdr:to>
      <xdr:col>16</xdr:col>
      <xdr:colOff>95250</xdr:colOff>
      <xdr:row>84</xdr:row>
      <xdr:rowOff>123825</xdr:rowOff>
    </xdr:to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20421600" y="17154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361"/>
  <sheetViews>
    <sheetView showGridLines="0" tabSelected="1" zoomScale="75" zoomScaleNormal="75" workbookViewId="0">
      <selection activeCell="A4" sqref="A4"/>
    </sheetView>
  </sheetViews>
  <sheetFormatPr defaultColWidth="14.7109375" defaultRowHeight="15.75"/>
  <cols>
    <col min="1" max="1" width="28" style="43" customWidth="1"/>
    <col min="2" max="2" width="36.7109375" style="16" customWidth="1"/>
    <col min="3" max="3" width="12.7109375" style="47" customWidth="1"/>
    <col min="4" max="4" width="12.7109375" style="32" customWidth="1"/>
    <col min="5" max="5" width="12.7109375" style="51" customWidth="1"/>
    <col min="6" max="6" width="12.7109375" style="32" customWidth="1"/>
    <col min="7" max="14" width="12.7109375" style="51" customWidth="1"/>
    <col min="15" max="15" width="12.7109375" style="52" customWidth="1"/>
    <col min="16" max="16" width="7.28515625" style="15" customWidth="1"/>
    <col min="17" max="81" width="14.7109375" style="12"/>
    <col min="82" max="16384" width="14.7109375" style="16"/>
  </cols>
  <sheetData>
    <row r="1" spans="1:81" s="7" customFormat="1" ht="16.5" customHeight="1">
      <c r="A1" s="53" t="s">
        <v>0</v>
      </c>
      <c r="B1" s="1"/>
      <c r="C1" s="2"/>
      <c r="D1" s="3"/>
      <c r="E1" s="4"/>
      <c r="F1" s="5"/>
      <c r="G1" s="4"/>
      <c r="H1" s="4"/>
      <c r="I1" s="4"/>
      <c r="J1" s="4"/>
      <c r="K1" s="4"/>
      <c r="L1" s="4"/>
      <c r="M1" s="4"/>
      <c r="N1" s="6"/>
      <c r="O1" s="54">
        <v>44819</v>
      </c>
      <c r="P1" s="8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</row>
    <row r="2" spans="1:81" s="7" customFormat="1" ht="16.5" customHeight="1">
      <c r="A2" s="53" t="s">
        <v>79</v>
      </c>
      <c r="B2" s="1"/>
      <c r="C2" s="2"/>
      <c r="D2" s="3"/>
      <c r="E2" s="4"/>
      <c r="F2" s="5"/>
      <c r="G2" s="4"/>
      <c r="H2" s="4"/>
      <c r="I2" s="4"/>
      <c r="J2" s="4"/>
      <c r="K2" s="4"/>
      <c r="L2" s="4"/>
      <c r="M2" s="4"/>
      <c r="N2" s="6"/>
      <c r="P2" s="8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</row>
    <row r="3" spans="1:81" s="7" customFormat="1" ht="16.5" customHeight="1">
      <c r="A3" s="10"/>
      <c r="B3" s="1"/>
      <c r="C3" s="2"/>
      <c r="D3" s="3"/>
      <c r="E3" s="4"/>
      <c r="F3" s="5"/>
      <c r="G3" s="4"/>
      <c r="H3" s="4"/>
      <c r="I3" s="4"/>
      <c r="J3" s="4"/>
      <c r="K3" s="4"/>
      <c r="L3" s="4"/>
      <c r="M3" s="4"/>
      <c r="N3" s="6"/>
      <c r="P3" s="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</row>
    <row r="4" spans="1:81" s="7" customFormat="1" ht="23.25">
      <c r="A4" s="2" t="s">
        <v>83</v>
      </c>
      <c r="B4" s="1"/>
      <c r="C4" s="2"/>
      <c r="D4" s="3"/>
      <c r="E4" s="4"/>
      <c r="F4" s="5"/>
      <c r="G4" s="4"/>
      <c r="H4" s="4"/>
      <c r="I4" s="4"/>
      <c r="J4" s="4"/>
      <c r="K4" s="4"/>
      <c r="L4" s="4"/>
      <c r="M4" s="4"/>
      <c r="N4" s="6"/>
      <c r="P4" s="8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</row>
    <row r="5" spans="1:81" ht="15.75" customHeight="1">
      <c r="A5" s="11"/>
      <c r="B5" s="12"/>
      <c r="C5" s="13"/>
      <c r="D5" s="13"/>
      <c r="E5" s="14"/>
      <c r="F5" s="13"/>
      <c r="G5" s="14"/>
      <c r="H5" s="14"/>
      <c r="I5" s="14"/>
      <c r="J5" s="14"/>
      <c r="K5" s="14"/>
      <c r="L5" s="14"/>
      <c r="M5" s="14"/>
      <c r="N5" s="14"/>
      <c r="O5" s="14"/>
    </row>
    <row r="6" spans="1:81" ht="30" customHeight="1">
      <c r="A6" s="17"/>
      <c r="B6" s="18"/>
      <c r="C6" s="115" t="s">
        <v>80</v>
      </c>
      <c r="D6" s="116"/>
      <c r="E6" s="116"/>
      <c r="F6" s="116"/>
      <c r="G6" s="117"/>
      <c r="H6" s="120" t="s">
        <v>81</v>
      </c>
      <c r="I6" s="121"/>
      <c r="J6" s="121"/>
      <c r="K6" s="121"/>
      <c r="L6" s="122"/>
      <c r="M6" s="115" t="s">
        <v>82</v>
      </c>
      <c r="N6" s="116"/>
      <c r="O6" s="117"/>
    </row>
    <row r="7" spans="1:81" ht="15.6" customHeight="1">
      <c r="A7" s="19" t="s">
        <v>1</v>
      </c>
      <c r="B7" s="20" t="s">
        <v>2</v>
      </c>
      <c r="C7" s="124" t="s">
        <v>3</v>
      </c>
      <c r="D7" s="124" t="s">
        <v>4</v>
      </c>
      <c r="E7" s="124" t="s">
        <v>5</v>
      </c>
      <c r="F7" s="124" t="s">
        <v>6</v>
      </c>
      <c r="G7" s="124" t="s">
        <v>7</v>
      </c>
      <c r="H7" s="111" t="s">
        <v>3</v>
      </c>
      <c r="I7" s="111" t="s">
        <v>4</v>
      </c>
      <c r="J7" s="111" t="s">
        <v>5</v>
      </c>
      <c r="K7" s="111" t="s">
        <v>6</v>
      </c>
      <c r="L7" s="111" t="s">
        <v>7</v>
      </c>
      <c r="M7" s="118" t="s">
        <v>8</v>
      </c>
      <c r="N7" s="118" t="s">
        <v>9</v>
      </c>
      <c r="O7" s="118" t="s">
        <v>7</v>
      </c>
    </row>
    <row r="8" spans="1:81" ht="17.100000000000001" customHeight="1">
      <c r="A8" s="21" t="s">
        <v>10</v>
      </c>
      <c r="B8" s="22" t="s">
        <v>10</v>
      </c>
      <c r="C8" s="119"/>
      <c r="D8" s="119"/>
      <c r="E8" s="119"/>
      <c r="F8" s="119"/>
      <c r="G8" s="119"/>
      <c r="H8" s="112"/>
      <c r="I8" s="112"/>
      <c r="J8" s="112"/>
      <c r="K8" s="112"/>
      <c r="L8" s="112"/>
      <c r="M8" s="119"/>
      <c r="N8" s="119"/>
      <c r="O8" s="119"/>
    </row>
    <row r="9" spans="1:81">
      <c r="A9" s="23" t="s">
        <v>11</v>
      </c>
      <c r="B9" s="25" t="s">
        <v>11</v>
      </c>
      <c r="C9" s="58">
        <v>963</v>
      </c>
      <c r="D9" s="58">
        <v>64.400000000000006</v>
      </c>
      <c r="E9" s="58">
        <v>0.2</v>
      </c>
      <c r="F9" s="58">
        <v>815</v>
      </c>
      <c r="G9" s="58">
        <v>22</v>
      </c>
      <c r="H9" s="76">
        <v>783</v>
      </c>
      <c r="I9" s="76">
        <v>52.5</v>
      </c>
      <c r="J9" s="76">
        <v>13.75</v>
      </c>
      <c r="K9" s="76">
        <v>56.97</v>
      </c>
      <c r="L9" s="76">
        <v>3.82</v>
      </c>
      <c r="M9" s="93">
        <f>(D9+I9)/2</f>
        <v>58.45</v>
      </c>
      <c r="N9" s="93">
        <f>(E9+J9)/2</f>
        <v>6.9749999999999996</v>
      </c>
      <c r="O9" s="93">
        <f>IFERROR(M9/N9,0)</f>
        <v>8.3799283154121866</v>
      </c>
    </row>
    <row r="10" spans="1:81" s="28" customFormat="1">
      <c r="A10" s="26"/>
      <c r="B10" s="27" t="s">
        <v>12</v>
      </c>
      <c r="C10" s="59">
        <v>963</v>
      </c>
      <c r="D10" s="59">
        <v>64.400000000000006</v>
      </c>
      <c r="E10" s="59">
        <v>0.2</v>
      </c>
      <c r="F10" s="59">
        <v>815</v>
      </c>
      <c r="G10" s="59">
        <v>22</v>
      </c>
      <c r="H10" s="77">
        <v>783</v>
      </c>
      <c r="I10" s="77">
        <v>52.5</v>
      </c>
      <c r="J10" s="77">
        <v>13.75</v>
      </c>
      <c r="K10" s="77">
        <v>56.97</v>
      </c>
      <c r="L10" s="77">
        <v>3.82</v>
      </c>
      <c r="M10" s="94">
        <f t="shared" ref="M10:M73" si="0">(D10+I10)/2</f>
        <v>58.45</v>
      </c>
      <c r="N10" s="95">
        <f t="shared" ref="N10:N73" si="1">(E10+J10)/2</f>
        <v>6.9749999999999996</v>
      </c>
      <c r="O10" s="95">
        <f t="shared" ref="O10:O75" si="2">IFERROR(M10/N10,0)</f>
        <v>8.3799283154121866</v>
      </c>
      <c r="P10" s="15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</row>
    <row r="11" spans="1:81">
      <c r="A11" s="113" t="s">
        <v>13</v>
      </c>
      <c r="B11" s="29" t="s">
        <v>14</v>
      </c>
      <c r="C11" s="58">
        <v>0</v>
      </c>
      <c r="D11" s="60">
        <v>0</v>
      </c>
      <c r="E11" s="58">
        <v>0.08</v>
      </c>
      <c r="F11" s="61">
        <v>0</v>
      </c>
      <c r="G11" s="58">
        <v>0</v>
      </c>
      <c r="H11" s="76">
        <v>0</v>
      </c>
      <c r="I11" s="78">
        <v>0</v>
      </c>
      <c r="J11" s="76">
        <v>0</v>
      </c>
      <c r="K11" s="79">
        <v>0</v>
      </c>
      <c r="L11" s="76">
        <v>0</v>
      </c>
      <c r="M11" s="93">
        <f t="shared" si="0"/>
        <v>0</v>
      </c>
      <c r="N11" s="96">
        <f t="shared" si="1"/>
        <v>0.04</v>
      </c>
      <c r="O11" s="93">
        <f t="shared" si="2"/>
        <v>0</v>
      </c>
    </row>
    <row r="12" spans="1:81">
      <c r="A12" s="123"/>
      <c r="B12" s="30" t="s">
        <v>15</v>
      </c>
      <c r="C12" s="58">
        <v>5347</v>
      </c>
      <c r="D12" s="60">
        <v>358</v>
      </c>
      <c r="E12" s="58">
        <v>15.52</v>
      </c>
      <c r="F12" s="61">
        <v>344.48</v>
      </c>
      <c r="G12" s="58">
        <v>23.07</v>
      </c>
      <c r="H12" s="76">
        <v>4778</v>
      </c>
      <c r="I12" s="78">
        <v>320.5</v>
      </c>
      <c r="J12" s="76">
        <v>16.16</v>
      </c>
      <c r="K12" s="79">
        <v>295.72000000000003</v>
      </c>
      <c r="L12" s="76">
        <v>19.829999999999998</v>
      </c>
      <c r="M12" s="93">
        <f t="shared" si="0"/>
        <v>339.25</v>
      </c>
      <c r="N12" s="96">
        <f t="shared" si="1"/>
        <v>15.84</v>
      </c>
      <c r="O12" s="93">
        <f t="shared" si="2"/>
        <v>21.417297979797979</v>
      </c>
    </row>
    <row r="13" spans="1:81">
      <c r="A13" s="123"/>
      <c r="B13" s="31" t="s">
        <v>16</v>
      </c>
      <c r="C13" s="58">
        <v>3383</v>
      </c>
      <c r="D13" s="60">
        <v>225.5</v>
      </c>
      <c r="E13" s="58">
        <v>15.13</v>
      </c>
      <c r="F13" s="61">
        <v>223.57</v>
      </c>
      <c r="G13" s="58">
        <v>14.9</v>
      </c>
      <c r="H13" s="76">
        <v>3191</v>
      </c>
      <c r="I13" s="78">
        <v>212.7</v>
      </c>
      <c r="J13" s="76">
        <v>14.4</v>
      </c>
      <c r="K13" s="79">
        <v>221.54</v>
      </c>
      <c r="L13" s="76">
        <v>14.77</v>
      </c>
      <c r="M13" s="93">
        <f t="shared" si="0"/>
        <v>219.1</v>
      </c>
      <c r="N13" s="96">
        <f t="shared" si="1"/>
        <v>14.765000000000001</v>
      </c>
      <c r="O13" s="93">
        <f t="shared" si="2"/>
        <v>14.839146630545207</v>
      </c>
    </row>
    <row r="14" spans="1:81">
      <c r="A14" s="123"/>
      <c r="B14" s="29" t="s">
        <v>17</v>
      </c>
      <c r="C14" s="58">
        <v>6390</v>
      </c>
      <c r="D14" s="60">
        <v>426.2</v>
      </c>
      <c r="E14" s="58">
        <v>9.84</v>
      </c>
      <c r="F14" s="61">
        <v>649.59</v>
      </c>
      <c r="G14" s="58">
        <v>43.32</v>
      </c>
      <c r="H14" s="76">
        <v>5522.6</v>
      </c>
      <c r="I14" s="78">
        <v>368.6</v>
      </c>
      <c r="J14" s="76">
        <v>12.11</v>
      </c>
      <c r="K14" s="79">
        <v>456.22</v>
      </c>
      <c r="L14" s="76">
        <v>30.45</v>
      </c>
      <c r="M14" s="93">
        <f t="shared" si="0"/>
        <v>397.4</v>
      </c>
      <c r="N14" s="96">
        <f t="shared" si="1"/>
        <v>10.975</v>
      </c>
      <c r="O14" s="93">
        <f t="shared" si="2"/>
        <v>36.209567198177673</v>
      </c>
    </row>
    <row r="15" spans="1:81">
      <c r="A15" s="123"/>
      <c r="B15" s="24" t="s">
        <v>18</v>
      </c>
      <c r="C15" s="58">
        <v>6335.1</v>
      </c>
      <c r="D15" s="60">
        <v>424.6</v>
      </c>
      <c r="E15" s="58">
        <v>19.72</v>
      </c>
      <c r="F15" s="61">
        <v>321.33</v>
      </c>
      <c r="G15" s="58">
        <v>21.54</v>
      </c>
      <c r="H15" s="76">
        <v>4398</v>
      </c>
      <c r="I15" s="78">
        <v>294.10000000000002</v>
      </c>
      <c r="J15" s="76">
        <v>19.399999999999999</v>
      </c>
      <c r="K15" s="79">
        <v>226.75</v>
      </c>
      <c r="L15" s="76">
        <v>15.16</v>
      </c>
      <c r="M15" s="93">
        <f t="shared" si="0"/>
        <v>359.35</v>
      </c>
      <c r="N15" s="96">
        <f t="shared" si="1"/>
        <v>19.559999999999999</v>
      </c>
      <c r="O15" s="93">
        <f t="shared" si="2"/>
        <v>18.371676891615543</v>
      </c>
    </row>
    <row r="16" spans="1:81">
      <c r="A16" s="123"/>
      <c r="B16" s="32" t="s">
        <v>19</v>
      </c>
      <c r="C16" s="58">
        <v>2465</v>
      </c>
      <c r="D16" s="60">
        <v>167</v>
      </c>
      <c r="E16" s="58">
        <v>10</v>
      </c>
      <c r="F16" s="61">
        <v>246.55</v>
      </c>
      <c r="G16" s="58">
        <v>16.7</v>
      </c>
      <c r="H16" s="76">
        <v>2094.4</v>
      </c>
      <c r="I16" s="78">
        <v>143.5</v>
      </c>
      <c r="J16" s="76">
        <v>9.7899999999999991</v>
      </c>
      <c r="K16" s="79">
        <v>214.04</v>
      </c>
      <c r="L16" s="76">
        <v>14.67</v>
      </c>
      <c r="M16" s="93">
        <f t="shared" si="0"/>
        <v>155.25</v>
      </c>
      <c r="N16" s="96">
        <f t="shared" si="1"/>
        <v>9.8949999999999996</v>
      </c>
      <c r="O16" s="93">
        <f t="shared" si="2"/>
        <v>15.689742294087925</v>
      </c>
    </row>
    <row r="17" spans="1:81" s="34" customFormat="1">
      <c r="A17" s="114"/>
      <c r="B17" s="33" t="s">
        <v>12</v>
      </c>
      <c r="C17" s="59">
        <v>23920.1</v>
      </c>
      <c r="D17" s="62">
        <v>1601.3</v>
      </c>
      <c r="E17" s="59">
        <v>70.290000000000006</v>
      </c>
      <c r="F17" s="63">
        <v>340.33</v>
      </c>
      <c r="G17" s="59">
        <v>22.78</v>
      </c>
      <c r="H17" s="77">
        <v>19984</v>
      </c>
      <c r="I17" s="80">
        <v>1339.5</v>
      </c>
      <c r="J17" s="77">
        <v>71.849999999999994</v>
      </c>
      <c r="K17" s="81">
        <v>278.14999999999998</v>
      </c>
      <c r="L17" s="77">
        <v>18.64</v>
      </c>
      <c r="M17" s="95">
        <f t="shared" si="0"/>
        <v>1470.4</v>
      </c>
      <c r="N17" s="97">
        <f t="shared" si="1"/>
        <v>71.069999999999993</v>
      </c>
      <c r="O17" s="95">
        <f t="shared" si="2"/>
        <v>20.689461094695375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</row>
    <row r="18" spans="1:81" ht="17.25" customHeight="1">
      <c r="A18" s="113" t="s">
        <v>20</v>
      </c>
      <c r="B18" s="24" t="s">
        <v>21</v>
      </c>
      <c r="C18" s="64">
        <v>5827</v>
      </c>
      <c r="D18" s="65">
        <v>398.5</v>
      </c>
      <c r="E18" s="64">
        <v>14.33</v>
      </c>
      <c r="F18" s="66">
        <v>406.71</v>
      </c>
      <c r="G18" s="64">
        <v>27.82</v>
      </c>
      <c r="H18" s="82">
        <v>5667</v>
      </c>
      <c r="I18" s="83">
        <v>381.1</v>
      </c>
      <c r="J18" s="82">
        <v>15.27</v>
      </c>
      <c r="K18" s="84">
        <v>371.07</v>
      </c>
      <c r="L18" s="82">
        <v>24.95</v>
      </c>
      <c r="M18" s="98">
        <f t="shared" si="0"/>
        <v>389.8</v>
      </c>
      <c r="N18" s="99">
        <f t="shared" si="1"/>
        <v>14.8</v>
      </c>
      <c r="O18" s="98">
        <f t="shared" si="2"/>
        <v>26.337837837837839</v>
      </c>
    </row>
    <row r="19" spans="1:81" ht="17.25" customHeight="1">
      <c r="A19" s="123"/>
      <c r="B19" s="24" t="s">
        <v>76</v>
      </c>
      <c r="C19" s="64">
        <v>4774</v>
      </c>
      <c r="D19" s="65">
        <v>321.2</v>
      </c>
      <c r="E19" s="64">
        <v>7.34</v>
      </c>
      <c r="F19" s="66">
        <v>650.23</v>
      </c>
      <c r="G19" s="64">
        <v>43.74</v>
      </c>
      <c r="H19" s="82">
        <v>4815</v>
      </c>
      <c r="I19" s="83">
        <v>323.5</v>
      </c>
      <c r="J19" s="82">
        <v>8.43</v>
      </c>
      <c r="K19" s="84">
        <v>571.38</v>
      </c>
      <c r="L19" s="82">
        <v>38.380000000000003</v>
      </c>
      <c r="M19" s="98">
        <f t="shared" ref="M19:M20" si="3">(D19+I19)/2</f>
        <v>322.35000000000002</v>
      </c>
      <c r="N19" s="99">
        <f t="shared" ref="N19:N20" si="4">(E19+J19)/2</f>
        <v>7.8849999999999998</v>
      </c>
      <c r="O19" s="98">
        <f t="shared" ref="O19:O20" si="5">IFERROR(M19/N19,0)</f>
        <v>40.881420418516171</v>
      </c>
    </row>
    <row r="20" spans="1:81" ht="17.25" customHeight="1">
      <c r="A20" s="123"/>
      <c r="B20" s="24" t="s">
        <v>77</v>
      </c>
      <c r="C20" s="64">
        <v>6</v>
      </c>
      <c r="D20" s="65">
        <v>0.5</v>
      </c>
      <c r="E20" s="64">
        <v>0.4</v>
      </c>
      <c r="F20" s="66">
        <v>15</v>
      </c>
      <c r="G20" s="64">
        <v>1.25</v>
      </c>
      <c r="H20" s="82">
        <v>648</v>
      </c>
      <c r="I20" s="83">
        <v>54</v>
      </c>
      <c r="J20" s="82">
        <v>0.85</v>
      </c>
      <c r="K20" s="84">
        <v>759.67</v>
      </c>
      <c r="L20" s="82">
        <v>63.31</v>
      </c>
      <c r="M20" s="98">
        <f t="shared" si="3"/>
        <v>27.25</v>
      </c>
      <c r="N20" s="99">
        <f t="shared" si="4"/>
        <v>0.625</v>
      </c>
      <c r="O20" s="98">
        <f t="shared" si="5"/>
        <v>43.6</v>
      </c>
    </row>
    <row r="21" spans="1:81" ht="17.25" customHeight="1">
      <c r="A21" s="123"/>
      <c r="B21" s="35" t="s">
        <v>78</v>
      </c>
      <c r="C21" s="64">
        <f>SUM(C19:C20)</f>
        <v>4780</v>
      </c>
      <c r="D21" s="64">
        <f t="shared" ref="D21:E21" si="6">SUM(D19:D20)</f>
        <v>321.7</v>
      </c>
      <c r="E21" s="64">
        <f t="shared" si="6"/>
        <v>7.74</v>
      </c>
      <c r="F21" s="66">
        <f>C21/E21</f>
        <v>617.57105943152453</v>
      </c>
      <c r="G21" s="64">
        <f>D21/E21</f>
        <v>41.563307493540051</v>
      </c>
      <c r="H21" s="82">
        <f>SUM(H19:H20)</f>
        <v>5463</v>
      </c>
      <c r="I21" s="83">
        <f t="shared" ref="I21:J21" si="7">SUM(I19:I20)</f>
        <v>377.5</v>
      </c>
      <c r="J21" s="82">
        <f t="shared" si="7"/>
        <v>9.2799999999999994</v>
      </c>
      <c r="K21" s="84">
        <f>H21/J21</f>
        <v>588.68534482758628</v>
      </c>
      <c r="L21" s="82">
        <f>I21/J21</f>
        <v>40.678879310344833</v>
      </c>
      <c r="M21" s="98">
        <f t="shared" si="0"/>
        <v>349.6</v>
      </c>
      <c r="N21" s="99">
        <f t="shared" si="1"/>
        <v>8.51</v>
      </c>
      <c r="O21" s="98">
        <f t="shared" si="2"/>
        <v>41.081081081081088</v>
      </c>
    </row>
    <row r="22" spans="1:81">
      <c r="A22" s="123"/>
      <c r="B22" s="24" t="s">
        <v>23</v>
      </c>
      <c r="C22" s="64">
        <v>10024</v>
      </c>
      <c r="D22" s="65">
        <v>675.8</v>
      </c>
      <c r="E22" s="64">
        <v>18.88</v>
      </c>
      <c r="F22" s="66">
        <v>530.99</v>
      </c>
      <c r="G22" s="64">
        <v>35.799999999999997</v>
      </c>
      <c r="H22" s="82">
        <v>8606</v>
      </c>
      <c r="I22" s="83">
        <v>579.9</v>
      </c>
      <c r="J22" s="82">
        <v>17.899999999999999</v>
      </c>
      <c r="K22" s="84">
        <v>480.7</v>
      </c>
      <c r="L22" s="82">
        <v>32.39</v>
      </c>
      <c r="M22" s="98">
        <f t="shared" si="0"/>
        <v>627.84999999999991</v>
      </c>
      <c r="N22" s="99">
        <f t="shared" si="1"/>
        <v>18.39</v>
      </c>
      <c r="O22" s="98">
        <f t="shared" si="2"/>
        <v>34.140837411636753</v>
      </c>
    </row>
    <row r="23" spans="1:81">
      <c r="A23" s="123"/>
      <c r="B23" s="24" t="s">
        <v>24</v>
      </c>
      <c r="C23" s="64">
        <v>7608</v>
      </c>
      <c r="D23" s="65">
        <v>507.2</v>
      </c>
      <c r="E23" s="64">
        <v>17.07</v>
      </c>
      <c r="F23" s="66">
        <v>445.8</v>
      </c>
      <c r="G23" s="64">
        <v>29.72</v>
      </c>
      <c r="H23" s="82">
        <v>7504.5</v>
      </c>
      <c r="I23" s="83">
        <v>501.9</v>
      </c>
      <c r="J23" s="82">
        <v>18.329999999999998</v>
      </c>
      <c r="K23" s="84">
        <v>409.46</v>
      </c>
      <c r="L23" s="82">
        <v>27.38</v>
      </c>
      <c r="M23" s="98">
        <f t="shared" si="0"/>
        <v>504.54999999999995</v>
      </c>
      <c r="N23" s="99">
        <f t="shared" si="1"/>
        <v>17.7</v>
      </c>
      <c r="O23" s="98">
        <f t="shared" si="2"/>
        <v>28.505649717514125</v>
      </c>
    </row>
    <row r="24" spans="1:81">
      <c r="A24" s="123"/>
      <c r="B24" s="24" t="s">
        <v>25</v>
      </c>
      <c r="C24" s="64">
        <v>9575</v>
      </c>
      <c r="D24" s="65">
        <v>645</v>
      </c>
      <c r="E24" s="64">
        <v>20.03</v>
      </c>
      <c r="F24" s="66">
        <v>478.01</v>
      </c>
      <c r="G24" s="64">
        <v>32.200000000000003</v>
      </c>
      <c r="H24" s="82">
        <v>9641</v>
      </c>
      <c r="I24" s="83">
        <v>646.5</v>
      </c>
      <c r="J24" s="82">
        <v>20.99</v>
      </c>
      <c r="K24" s="84">
        <v>459.29</v>
      </c>
      <c r="L24" s="82">
        <v>30.8</v>
      </c>
      <c r="M24" s="98">
        <f t="shared" si="0"/>
        <v>645.75</v>
      </c>
      <c r="N24" s="99">
        <f t="shared" si="1"/>
        <v>20.509999999999998</v>
      </c>
      <c r="O24" s="98">
        <f t="shared" si="2"/>
        <v>31.484641638225259</v>
      </c>
    </row>
    <row r="25" spans="1:81">
      <c r="A25" s="123"/>
      <c r="B25" s="24" t="s">
        <v>26</v>
      </c>
      <c r="C25" s="64">
        <v>11005</v>
      </c>
      <c r="D25" s="65">
        <v>741.5</v>
      </c>
      <c r="E25" s="64">
        <v>17.920000000000002</v>
      </c>
      <c r="F25" s="66">
        <v>614.08000000000004</v>
      </c>
      <c r="G25" s="64">
        <v>41.38</v>
      </c>
      <c r="H25" s="82">
        <v>10044</v>
      </c>
      <c r="I25" s="83">
        <v>673.9</v>
      </c>
      <c r="J25" s="82">
        <v>18.84</v>
      </c>
      <c r="K25" s="84">
        <v>533.12</v>
      </c>
      <c r="L25" s="82">
        <v>35.770000000000003</v>
      </c>
      <c r="M25" s="98">
        <f t="shared" si="0"/>
        <v>707.7</v>
      </c>
      <c r="N25" s="99">
        <f t="shared" si="1"/>
        <v>18.380000000000003</v>
      </c>
      <c r="O25" s="98">
        <f t="shared" si="2"/>
        <v>38.503808487486396</v>
      </c>
    </row>
    <row r="26" spans="1:81">
      <c r="A26" s="123"/>
      <c r="B26" s="29" t="s">
        <v>27</v>
      </c>
      <c r="C26" s="64">
        <v>6948</v>
      </c>
      <c r="D26" s="65">
        <v>463.2</v>
      </c>
      <c r="E26" s="64">
        <v>16.36</v>
      </c>
      <c r="F26" s="66">
        <v>424.69</v>
      </c>
      <c r="G26" s="64">
        <v>28.31</v>
      </c>
      <c r="H26" s="82">
        <v>7090.5</v>
      </c>
      <c r="I26" s="83">
        <v>478.2</v>
      </c>
      <c r="J26" s="82">
        <v>17</v>
      </c>
      <c r="K26" s="84">
        <v>417.09</v>
      </c>
      <c r="L26" s="82">
        <v>28.13</v>
      </c>
      <c r="M26" s="98">
        <f t="shared" si="0"/>
        <v>470.7</v>
      </c>
      <c r="N26" s="99">
        <f t="shared" si="1"/>
        <v>16.68</v>
      </c>
      <c r="O26" s="98">
        <f t="shared" si="2"/>
        <v>28.219424460431654</v>
      </c>
    </row>
    <row r="27" spans="1:81" s="34" customFormat="1">
      <c r="A27" s="114"/>
      <c r="B27" s="33" t="s">
        <v>12</v>
      </c>
      <c r="C27" s="67">
        <v>55767</v>
      </c>
      <c r="D27" s="68">
        <v>3752.8</v>
      </c>
      <c r="E27" s="67">
        <v>112.33</v>
      </c>
      <c r="F27" s="69">
        <v>496.48</v>
      </c>
      <c r="G27" s="67">
        <v>33.409999999999997</v>
      </c>
      <c r="H27" s="85">
        <v>54016</v>
      </c>
      <c r="I27" s="86">
        <v>3639</v>
      </c>
      <c r="J27" s="85">
        <v>117.61</v>
      </c>
      <c r="K27" s="87">
        <v>459.27</v>
      </c>
      <c r="L27" s="85">
        <v>30.94</v>
      </c>
      <c r="M27" s="100">
        <f t="shared" si="0"/>
        <v>3695.9</v>
      </c>
      <c r="N27" s="101">
        <f t="shared" si="1"/>
        <v>114.97</v>
      </c>
      <c r="O27" s="100">
        <f t="shared" si="2"/>
        <v>32.146646951378621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</row>
    <row r="28" spans="1:81" ht="16.5" customHeight="1">
      <c r="A28" s="113" t="s">
        <v>28</v>
      </c>
      <c r="B28" s="55" t="s">
        <v>29</v>
      </c>
      <c r="C28" s="58">
        <v>113</v>
      </c>
      <c r="D28" s="58">
        <v>9.4</v>
      </c>
      <c r="E28" s="58">
        <v>0</v>
      </c>
      <c r="F28" s="58">
        <v>0</v>
      </c>
      <c r="G28" s="58">
        <v>0</v>
      </c>
      <c r="H28" s="76">
        <v>16.5</v>
      </c>
      <c r="I28" s="76">
        <v>1.4</v>
      </c>
      <c r="J28" s="76">
        <v>0</v>
      </c>
      <c r="K28" s="76">
        <v>0</v>
      </c>
      <c r="L28" s="76">
        <v>0</v>
      </c>
      <c r="M28" s="93">
        <f t="shared" si="0"/>
        <v>5.4</v>
      </c>
      <c r="N28" s="93">
        <f t="shared" si="1"/>
        <v>0</v>
      </c>
      <c r="O28" s="93">
        <f t="shared" si="2"/>
        <v>0</v>
      </c>
    </row>
    <row r="29" spans="1:81" ht="16.5" customHeight="1">
      <c r="A29" s="123"/>
      <c r="B29" s="55" t="s">
        <v>30</v>
      </c>
      <c r="C29" s="58">
        <v>3820</v>
      </c>
      <c r="D29" s="58">
        <v>254.7</v>
      </c>
      <c r="E29" s="58">
        <v>9.86</v>
      </c>
      <c r="F29" s="58">
        <v>387.46</v>
      </c>
      <c r="G29" s="58">
        <v>25.83</v>
      </c>
      <c r="H29" s="76">
        <v>3049</v>
      </c>
      <c r="I29" s="76">
        <v>203.3</v>
      </c>
      <c r="J29" s="76">
        <v>9.4</v>
      </c>
      <c r="K29" s="76">
        <v>324.29000000000002</v>
      </c>
      <c r="L29" s="76">
        <v>21.62</v>
      </c>
      <c r="M29" s="93">
        <f t="shared" si="0"/>
        <v>229</v>
      </c>
      <c r="N29" s="93">
        <f t="shared" si="1"/>
        <v>9.629999999999999</v>
      </c>
      <c r="O29" s="93">
        <f t="shared" si="2"/>
        <v>23.779854620976117</v>
      </c>
    </row>
    <row r="30" spans="1:81">
      <c r="A30" s="123"/>
      <c r="B30" s="55" t="s">
        <v>31</v>
      </c>
      <c r="C30" s="58">
        <v>4611.3</v>
      </c>
      <c r="D30" s="58">
        <v>319.60000000000002</v>
      </c>
      <c r="E30" s="58">
        <v>18.07</v>
      </c>
      <c r="F30" s="58">
        <v>255.13</v>
      </c>
      <c r="G30" s="58">
        <v>17.68</v>
      </c>
      <c r="H30" s="76">
        <v>4239.8999999999996</v>
      </c>
      <c r="I30" s="76">
        <v>292.7</v>
      </c>
      <c r="J30" s="76">
        <v>15.92</v>
      </c>
      <c r="K30" s="76">
        <v>266.33</v>
      </c>
      <c r="L30" s="76">
        <v>18.38</v>
      </c>
      <c r="M30" s="93">
        <f t="shared" si="0"/>
        <v>306.14999999999998</v>
      </c>
      <c r="N30" s="93">
        <f t="shared" si="1"/>
        <v>16.995000000000001</v>
      </c>
      <c r="O30" s="93">
        <f t="shared" si="2"/>
        <v>18.014121800529566</v>
      </c>
    </row>
    <row r="31" spans="1:81">
      <c r="A31" s="123"/>
      <c r="B31" s="55" t="s">
        <v>32</v>
      </c>
      <c r="C31" s="58">
        <v>529</v>
      </c>
      <c r="D31" s="58">
        <v>42.2</v>
      </c>
      <c r="E31" s="58">
        <v>5.48</v>
      </c>
      <c r="F31" s="58">
        <v>96.55</v>
      </c>
      <c r="G31" s="58">
        <v>7.71</v>
      </c>
      <c r="H31" s="76">
        <v>587</v>
      </c>
      <c r="I31" s="76">
        <v>47</v>
      </c>
      <c r="J31" s="76">
        <v>5.48</v>
      </c>
      <c r="K31" s="76">
        <v>107.18</v>
      </c>
      <c r="L31" s="76">
        <v>8.58</v>
      </c>
      <c r="M31" s="93">
        <f t="shared" si="0"/>
        <v>44.6</v>
      </c>
      <c r="N31" s="93">
        <f t="shared" si="1"/>
        <v>5.48</v>
      </c>
      <c r="O31" s="93">
        <f t="shared" si="2"/>
        <v>8.1386861313868604</v>
      </c>
    </row>
    <row r="32" spans="1:81">
      <c r="A32" s="123"/>
      <c r="B32" s="55" t="s">
        <v>33</v>
      </c>
      <c r="C32" s="58">
        <v>4154</v>
      </c>
      <c r="D32" s="58">
        <v>277.10000000000002</v>
      </c>
      <c r="E32" s="58">
        <v>11.39</v>
      </c>
      <c r="F32" s="58">
        <v>364.67</v>
      </c>
      <c r="G32" s="58">
        <v>24.33</v>
      </c>
      <c r="H32" s="76">
        <v>3987</v>
      </c>
      <c r="I32" s="76">
        <v>266</v>
      </c>
      <c r="J32" s="76">
        <v>12.1</v>
      </c>
      <c r="K32" s="76">
        <v>329.48</v>
      </c>
      <c r="L32" s="76">
        <v>21.98</v>
      </c>
      <c r="M32" s="93">
        <f t="shared" si="0"/>
        <v>271.55</v>
      </c>
      <c r="N32" s="93">
        <f t="shared" si="1"/>
        <v>11.745000000000001</v>
      </c>
      <c r="O32" s="93">
        <f t="shared" si="2"/>
        <v>23.120476798637718</v>
      </c>
    </row>
    <row r="33" spans="1:81">
      <c r="A33" s="123"/>
      <c r="B33" s="55" t="s">
        <v>34</v>
      </c>
      <c r="C33" s="58">
        <v>3645</v>
      </c>
      <c r="D33" s="58">
        <v>243</v>
      </c>
      <c r="E33" s="58">
        <v>11.27</v>
      </c>
      <c r="F33" s="58">
        <v>323.51</v>
      </c>
      <c r="G33" s="58">
        <v>21.57</v>
      </c>
      <c r="H33" s="76">
        <v>3066</v>
      </c>
      <c r="I33" s="76">
        <v>204.4</v>
      </c>
      <c r="J33" s="76">
        <v>8.9</v>
      </c>
      <c r="K33" s="76">
        <v>344.49</v>
      </c>
      <c r="L33" s="76">
        <v>22.97</v>
      </c>
      <c r="M33" s="102">
        <f t="shared" si="0"/>
        <v>223.7</v>
      </c>
      <c r="N33" s="93">
        <f t="shared" si="1"/>
        <v>10.085000000000001</v>
      </c>
      <c r="O33" s="93">
        <f t="shared" si="2"/>
        <v>22.181457610312343</v>
      </c>
    </row>
    <row r="34" spans="1:81">
      <c r="A34" s="123"/>
      <c r="B34" s="55" t="s">
        <v>35</v>
      </c>
      <c r="C34" s="58">
        <v>2457</v>
      </c>
      <c r="D34" s="58">
        <v>163.80000000000001</v>
      </c>
      <c r="E34" s="58">
        <v>6.53</v>
      </c>
      <c r="F34" s="58">
        <v>376.03</v>
      </c>
      <c r="G34" s="58">
        <v>25.07</v>
      </c>
      <c r="H34" s="76">
        <v>2466</v>
      </c>
      <c r="I34" s="76">
        <v>164.8</v>
      </c>
      <c r="J34" s="76">
        <v>6.1</v>
      </c>
      <c r="K34" s="76">
        <v>404.2</v>
      </c>
      <c r="L34" s="76">
        <v>27</v>
      </c>
      <c r="M34" s="93">
        <f t="shared" si="0"/>
        <v>164.3</v>
      </c>
      <c r="N34" s="93">
        <f t="shared" si="1"/>
        <v>6.3149999999999995</v>
      </c>
      <c r="O34" s="93">
        <f t="shared" si="2"/>
        <v>26.017418844022174</v>
      </c>
    </row>
    <row r="35" spans="1:81" s="34" customFormat="1">
      <c r="A35" s="114"/>
      <c r="B35" s="56" t="s">
        <v>12</v>
      </c>
      <c r="C35" s="59">
        <v>19329.3</v>
      </c>
      <c r="D35" s="59">
        <v>1309.8</v>
      </c>
      <c r="E35" s="59">
        <v>62.6</v>
      </c>
      <c r="F35" s="59">
        <v>308.76</v>
      </c>
      <c r="G35" s="59">
        <v>20.92</v>
      </c>
      <c r="H35" s="77">
        <v>17411.400000000001</v>
      </c>
      <c r="I35" s="77">
        <v>1179.5</v>
      </c>
      <c r="J35" s="77">
        <v>57.9</v>
      </c>
      <c r="K35" s="77">
        <v>300.70999999999998</v>
      </c>
      <c r="L35" s="77">
        <v>20.37</v>
      </c>
      <c r="M35" s="95">
        <f t="shared" si="0"/>
        <v>1244.6500000000001</v>
      </c>
      <c r="N35" s="95">
        <f t="shared" si="1"/>
        <v>60.25</v>
      </c>
      <c r="O35" s="95">
        <f t="shared" si="2"/>
        <v>20.658091286307055</v>
      </c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</row>
    <row r="36" spans="1:81">
      <c r="A36" s="126" t="s">
        <v>36</v>
      </c>
      <c r="B36" s="24" t="s">
        <v>37</v>
      </c>
      <c r="C36" s="58">
        <v>4746</v>
      </c>
      <c r="D36" s="58">
        <v>318.5</v>
      </c>
      <c r="E36" s="58">
        <v>11.88</v>
      </c>
      <c r="F36" s="58">
        <v>399.36</v>
      </c>
      <c r="G36" s="58">
        <v>26.8</v>
      </c>
      <c r="H36" s="76">
        <v>5285</v>
      </c>
      <c r="I36" s="76">
        <v>354.2</v>
      </c>
      <c r="J36" s="76">
        <v>11.17</v>
      </c>
      <c r="K36" s="76">
        <v>473.18</v>
      </c>
      <c r="L36" s="76">
        <v>31.72</v>
      </c>
      <c r="M36" s="93">
        <f t="shared" si="0"/>
        <v>336.35</v>
      </c>
      <c r="N36" s="93">
        <f t="shared" si="1"/>
        <v>11.525</v>
      </c>
      <c r="O36" s="93">
        <f t="shared" si="2"/>
        <v>29.184381778741866</v>
      </c>
    </row>
    <row r="37" spans="1:81">
      <c r="A37" s="127"/>
      <c r="B37" s="24" t="s">
        <v>22</v>
      </c>
      <c r="C37" s="58">
        <v>1880</v>
      </c>
      <c r="D37" s="70">
        <v>125.5</v>
      </c>
      <c r="E37" s="70">
        <v>7.77</v>
      </c>
      <c r="F37" s="58">
        <v>241.83</v>
      </c>
      <c r="G37" s="58">
        <v>16.14</v>
      </c>
      <c r="H37" s="76">
        <v>1121</v>
      </c>
      <c r="I37" s="88">
        <v>75</v>
      </c>
      <c r="J37" s="88">
        <v>5.22</v>
      </c>
      <c r="K37" s="76">
        <v>214.63</v>
      </c>
      <c r="L37" s="76">
        <v>14.35</v>
      </c>
      <c r="M37" s="103">
        <f t="shared" si="0"/>
        <v>100.25</v>
      </c>
      <c r="N37" s="93">
        <f t="shared" si="1"/>
        <v>6.4949999999999992</v>
      </c>
      <c r="O37" s="93">
        <f t="shared" si="2"/>
        <v>15.434949961508854</v>
      </c>
    </row>
    <row r="38" spans="1:81">
      <c r="A38" s="127"/>
      <c r="B38" s="24" t="s">
        <v>38</v>
      </c>
      <c r="C38" s="58">
        <v>3348</v>
      </c>
      <c r="D38" s="58">
        <v>225.1</v>
      </c>
      <c r="E38" s="58">
        <v>10.73</v>
      </c>
      <c r="F38" s="58">
        <v>312.08</v>
      </c>
      <c r="G38" s="58">
        <v>20.98</v>
      </c>
      <c r="H38" s="76">
        <v>3598</v>
      </c>
      <c r="I38" s="76">
        <v>241.8</v>
      </c>
      <c r="J38" s="76">
        <v>11</v>
      </c>
      <c r="K38" s="76">
        <v>327.08999999999997</v>
      </c>
      <c r="L38" s="76">
        <v>21.98</v>
      </c>
      <c r="M38" s="93">
        <f t="shared" si="0"/>
        <v>233.45</v>
      </c>
      <c r="N38" s="93">
        <f t="shared" si="1"/>
        <v>10.865</v>
      </c>
      <c r="O38" s="93">
        <f t="shared" si="2"/>
        <v>21.486424298205243</v>
      </c>
    </row>
    <row r="39" spans="1:81">
      <c r="A39" s="127"/>
      <c r="B39" s="24" t="s">
        <v>39</v>
      </c>
      <c r="C39" s="58">
        <v>10647</v>
      </c>
      <c r="D39" s="58">
        <v>724.4</v>
      </c>
      <c r="E39" s="58">
        <v>32.409999999999997</v>
      </c>
      <c r="F39" s="58">
        <v>328.51</v>
      </c>
      <c r="G39" s="58">
        <v>22.35</v>
      </c>
      <c r="H39" s="76">
        <v>10272</v>
      </c>
      <c r="I39" s="76">
        <v>695.8</v>
      </c>
      <c r="J39" s="76">
        <v>30.17</v>
      </c>
      <c r="K39" s="76">
        <v>340.44</v>
      </c>
      <c r="L39" s="76">
        <v>23.06</v>
      </c>
      <c r="M39" s="93">
        <f t="shared" si="0"/>
        <v>710.09999999999991</v>
      </c>
      <c r="N39" s="93">
        <f t="shared" si="1"/>
        <v>31.29</v>
      </c>
      <c r="O39" s="93">
        <f t="shared" si="2"/>
        <v>22.694151486097791</v>
      </c>
    </row>
    <row r="40" spans="1:81">
      <c r="A40" s="127"/>
      <c r="B40" s="24" t="s">
        <v>40</v>
      </c>
      <c r="C40" s="58">
        <v>8788.1</v>
      </c>
      <c r="D40" s="58">
        <v>592.5</v>
      </c>
      <c r="E40" s="58">
        <v>24.53</v>
      </c>
      <c r="F40" s="58">
        <v>358.23</v>
      </c>
      <c r="G40" s="58">
        <v>24.15</v>
      </c>
      <c r="H40" s="76">
        <v>8710.2000000000007</v>
      </c>
      <c r="I40" s="76">
        <v>586.9</v>
      </c>
      <c r="J40" s="76">
        <v>24.54</v>
      </c>
      <c r="K40" s="76">
        <v>354.95</v>
      </c>
      <c r="L40" s="76">
        <v>23.92</v>
      </c>
      <c r="M40" s="93">
        <f t="shared" si="0"/>
        <v>589.70000000000005</v>
      </c>
      <c r="N40" s="93">
        <f t="shared" si="1"/>
        <v>24.535</v>
      </c>
      <c r="O40" s="93">
        <f t="shared" si="2"/>
        <v>24.035051966578358</v>
      </c>
    </row>
    <row r="41" spans="1:81">
      <c r="A41" s="127"/>
      <c r="B41" s="24" t="s">
        <v>41</v>
      </c>
      <c r="C41" s="58">
        <v>3196.1</v>
      </c>
      <c r="D41" s="58">
        <v>213.1</v>
      </c>
      <c r="E41" s="58">
        <v>7.88</v>
      </c>
      <c r="F41" s="58">
        <v>405.6</v>
      </c>
      <c r="G41" s="58">
        <v>27.04</v>
      </c>
      <c r="H41" s="76">
        <v>3112</v>
      </c>
      <c r="I41" s="76">
        <v>207.5</v>
      </c>
      <c r="J41" s="76">
        <v>8.65</v>
      </c>
      <c r="K41" s="76">
        <v>359.85</v>
      </c>
      <c r="L41" s="76">
        <v>23.99</v>
      </c>
      <c r="M41" s="93">
        <f t="shared" si="0"/>
        <v>210.3</v>
      </c>
      <c r="N41" s="93">
        <f t="shared" si="1"/>
        <v>8.2650000000000006</v>
      </c>
      <c r="O41" s="93">
        <f t="shared" si="2"/>
        <v>25.444646098003631</v>
      </c>
    </row>
    <row r="42" spans="1:81">
      <c r="A42" s="127"/>
      <c r="B42" s="24" t="s">
        <v>42</v>
      </c>
      <c r="C42" s="58">
        <v>6398.5</v>
      </c>
      <c r="D42" s="58">
        <v>431.3</v>
      </c>
      <c r="E42" s="58">
        <v>17.27</v>
      </c>
      <c r="F42" s="58">
        <v>370.61</v>
      </c>
      <c r="G42" s="58">
        <v>24.98</v>
      </c>
      <c r="H42" s="76">
        <v>6131.3</v>
      </c>
      <c r="I42" s="76">
        <v>412.6</v>
      </c>
      <c r="J42" s="76">
        <v>16.11</v>
      </c>
      <c r="K42" s="76">
        <v>380.66</v>
      </c>
      <c r="L42" s="76">
        <v>25.62</v>
      </c>
      <c r="M42" s="93">
        <f t="shared" si="0"/>
        <v>421.95000000000005</v>
      </c>
      <c r="N42" s="93">
        <f t="shared" si="1"/>
        <v>16.689999999999998</v>
      </c>
      <c r="O42" s="93">
        <f t="shared" si="2"/>
        <v>25.281605751947279</v>
      </c>
    </row>
    <row r="43" spans="1:81">
      <c r="A43" s="127"/>
      <c r="B43" s="24" t="s">
        <v>43</v>
      </c>
      <c r="C43" s="58">
        <v>10205</v>
      </c>
      <c r="D43" s="58">
        <v>688.8</v>
      </c>
      <c r="E43" s="58">
        <v>28.57</v>
      </c>
      <c r="F43" s="58">
        <v>357.26</v>
      </c>
      <c r="G43" s="58">
        <v>24.11</v>
      </c>
      <c r="H43" s="76">
        <v>9153</v>
      </c>
      <c r="I43" s="76">
        <v>619.6</v>
      </c>
      <c r="J43" s="76">
        <v>28.19</v>
      </c>
      <c r="K43" s="76">
        <v>324.75</v>
      </c>
      <c r="L43" s="76">
        <v>21.98</v>
      </c>
      <c r="M43" s="93">
        <f t="shared" si="0"/>
        <v>654.20000000000005</v>
      </c>
      <c r="N43" s="93">
        <f t="shared" si="1"/>
        <v>28.380000000000003</v>
      </c>
      <c r="O43" s="93">
        <f t="shared" si="2"/>
        <v>23.051444679351654</v>
      </c>
    </row>
    <row r="44" spans="1:81" s="34" customFormat="1">
      <c r="A44" s="128"/>
      <c r="B44" s="33" t="s">
        <v>12</v>
      </c>
      <c r="C44" s="59">
        <v>49208.7</v>
      </c>
      <c r="D44" s="59">
        <v>3319.1</v>
      </c>
      <c r="E44" s="59">
        <v>141.04</v>
      </c>
      <c r="F44" s="59">
        <v>348.9</v>
      </c>
      <c r="G44" s="59">
        <v>23.53</v>
      </c>
      <c r="H44" s="77">
        <v>47382.5</v>
      </c>
      <c r="I44" s="77">
        <v>3193.5</v>
      </c>
      <c r="J44" s="77">
        <v>135.04</v>
      </c>
      <c r="K44" s="77">
        <v>350.87</v>
      </c>
      <c r="L44" s="77">
        <v>23.65</v>
      </c>
      <c r="M44" s="95">
        <f t="shared" si="0"/>
        <v>3256.3</v>
      </c>
      <c r="N44" s="95">
        <f t="shared" si="1"/>
        <v>138.04</v>
      </c>
      <c r="O44" s="95">
        <f t="shared" si="2"/>
        <v>23.589539263981457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</row>
    <row r="45" spans="1:81">
      <c r="A45" s="113" t="s">
        <v>44</v>
      </c>
      <c r="B45" s="17" t="s">
        <v>45</v>
      </c>
      <c r="C45" s="71">
        <v>0</v>
      </c>
      <c r="D45" s="71">
        <v>0</v>
      </c>
      <c r="E45" s="71">
        <v>0</v>
      </c>
      <c r="F45" s="71">
        <v>0</v>
      </c>
      <c r="G45" s="71">
        <v>0</v>
      </c>
      <c r="H45" s="89">
        <v>0</v>
      </c>
      <c r="I45" s="89">
        <v>0</v>
      </c>
      <c r="J45" s="89">
        <v>0.2</v>
      </c>
      <c r="K45" s="89">
        <v>0</v>
      </c>
      <c r="L45" s="89">
        <v>0</v>
      </c>
      <c r="M45" s="104">
        <f t="shared" si="0"/>
        <v>0</v>
      </c>
      <c r="N45" s="105">
        <f t="shared" si="1"/>
        <v>0.1</v>
      </c>
      <c r="O45" s="105">
        <f t="shared" si="2"/>
        <v>0</v>
      </c>
    </row>
    <row r="46" spans="1:81">
      <c r="A46" s="123"/>
      <c r="B46" s="32" t="s">
        <v>46</v>
      </c>
      <c r="C46" s="58">
        <v>6693</v>
      </c>
      <c r="D46" s="58">
        <v>454.4</v>
      </c>
      <c r="E46" s="58">
        <v>26.35</v>
      </c>
      <c r="F46" s="58">
        <v>253.99</v>
      </c>
      <c r="G46" s="58">
        <v>17.239999999999998</v>
      </c>
      <c r="H46" s="76">
        <v>7375</v>
      </c>
      <c r="I46" s="76">
        <v>498.5</v>
      </c>
      <c r="J46" s="76">
        <v>27.92</v>
      </c>
      <c r="K46" s="76">
        <v>264.16000000000003</v>
      </c>
      <c r="L46" s="76">
        <v>17.86</v>
      </c>
      <c r="M46" s="93">
        <f t="shared" si="0"/>
        <v>476.45</v>
      </c>
      <c r="N46" s="93">
        <f t="shared" si="1"/>
        <v>27.135000000000002</v>
      </c>
      <c r="O46" s="93">
        <f t="shared" si="2"/>
        <v>17.55850377740925</v>
      </c>
    </row>
    <row r="47" spans="1:81">
      <c r="A47" s="123"/>
      <c r="B47" s="32" t="s">
        <v>47</v>
      </c>
      <c r="C47" s="58">
        <v>5226</v>
      </c>
      <c r="D47" s="58">
        <v>348.4</v>
      </c>
      <c r="E47" s="58">
        <v>17.95</v>
      </c>
      <c r="F47" s="58">
        <v>291.13</v>
      </c>
      <c r="G47" s="58">
        <v>19.41</v>
      </c>
      <c r="H47" s="76">
        <v>5196</v>
      </c>
      <c r="I47" s="76">
        <v>346.4</v>
      </c>
      <c r="J47" s="76">
        <v>19.21</v>
      </c>
      <c r="K47" s="76">
        <v>270.47000000000003</v>
      </c>
      <c r="L47" s="76">
        <v>18.03</v>
      </c>
      <c r="M47" s="93">
        <f t="shared" si="0"/>
        <v>347.4</v>
      </c>
      <c r="N47" s="93">
        <f t="shared" si="1"/>
        <v>18.579999999999998</v>
      </c>
      <c r="O47" s="93">
        <f t="shared" si="2"/>
        <v>18.69752421959096</v>
      </c>
    </row>
    <row r="48" spans="1:81">
      <c r="A48" s="123"/>
      <c r="B48" s="32" t="s">
        <v>48</v>
      </c>
      <c r="C48" s="58">
        <v>1311</v>
      </c>
      <c r="D48" s="58">
        <v>89.7</v>
      </c>
      <c r="E48" s="58">
        <v>5.03</v>
      </c>
      <c r="F48" s="58">
        <v>260.48</v>
      </c>
      <c r="G48" s="58">
        <v>17.809999999999999</v>
      </c>
      <c r="H48" s="76">
        <v>1150</v>
      </c>
      <c r="I48" s="76">
        <v>79.3</v>
      </c>
      <c r="J48" s="76">
        <v>3</v>
      </c>
      <c r="K48" s="76">
        <v>383.33</v>
      </c>
      <c r="L48" s="76">
        <v>26.44</v>
      </c>
      <c r="M48" s="93">
        <f t="shared" si="0"/>
        <v>84.5</v>
      </c>
      <c r="N48" s="93">
        <f t="shared" si="1"/>
        <v>4.0150000000000006</v>
      </c>
      <c r="O48" s="93">
        <f t="shared" si="2"/>
        <v>21.046077210460769</v>
      </c>
    </row>
    <row r="49" spans="1:81">
      <c r="A49" s="123"/>
      <c r="B49" s="32" t="s">
        <v>49</v>
      </c>
      <c r="C49" s="58">
        <v>3759</v>
      </c>
      <c r="D49" s="58">
        <v>259.10000000000002</v>
      </c>
      <c r="E49" s="58">
        <v>15.68</v>
      </c>
      <c r="F49" s="58">
        <v>239.76</v>
      </c>
      <c r="G49" s="58">
        <v>16.52</v>
      </c>
      <c r="H49" s="76">
        <v>3372</v>
      </c>
      <c r="I49" s="76">
        <v>233.2</v>
      </c>
      <c r="J49" s="76">
        <v>15.4</v>
      </c>
      <c r="K49" s="76">
        <v>218.95</v>
      </c>
      <c r="L49" s="76">
        <v>15.14</v>
      </c>
      <c r="M49" s="93">
        <f t="shared" si="0"/>
        <v>246.15</v>
      </c>
      <c r="N49" s="93">
        <f t="shared" si="1"/>
        <v>15.54</v>
      </c>
      <c r="O49" s="93">
        <f t="shared" si="2"/>
        <v>15.839768339768341</v>
      </c>
    </row>
    <row r="50" spans="1:81">
      <c r="A50" s="123"/>
      <c r="B50" s="32" t="s">
        <v>50</v>
      </c>
      <c r="C50" s="58">
        <v>2911</v>
      </c>
      <c r="D50" s="58">
        <v>204.3</v>
      </c>
      <c r="E50" s="58">
        <v>11.51</v>
      </c>
      <c r="F50" s="58">
        <v>252.91</v>
      </c>
      <c r="G50" s="58">
        <v>17.75</v>
      </c>
      <c r="H50" s="76">
        <v>2729</v>
      </c>
      <c r="I50" s="76">
        <v>191.2</v>
      </c>
      <c r="J50" s="76">
        <v>14.37</v>
      </c>
      <c r="K50" s="76">
        <v>189.95</v>
      </c>
      <c r="L50" s="76">
        <v>13.31</v>
      </c>
      <c r="M50" s="93">
        <f t="shared" si="0"/>
        <v>197.75</v>
      </c>
      <c r="N50" s="93">
        <f t="shared" si="1"/>
        <v>12.94</v>
      </c>
      <c r="O50" s="93">
        <f t="shared" si="2"/>
        <v>15.282071097372489</v>
      </c>
    </row>
    <row r="51" spans="1:81" s="34" customFormat="1">
      <c r="A51" s="114"/>
      <c r="B51" s="33" t="s">
        <v>12</v>
      </c>
      <c r="C51" s="59">
        <v>19900</v>
      </c>
      <c r="D51" s="59">
        <v>1355.8</v>
      </c>
      <c r="E51" s="59">
        <v>76.52</v>
      </c>
      <c r="F51" s="59">
        <v>260.05</v>
      </c>
      <c r="G51" s="59">
        <v>17.72</v>
      </c>
      <c r="H51" s="77">
        <v>19822</v>
      </c>
      <c r="I51" s="77">
        <v>1348.7</v>
      </c>
      <c r="J51" s="77">
        <v>80.099999999999994</v>
      </c>
      <c r="K51" s="77">
        <v>247.47</v>
      </c>
      <c r="L51" s="77">
        <v>16.84</v>
      </c>
      <c r="M51" s="95">
        <f t="shared" si="0"/>
        <v>1352.25</v>
      </c>
      <c r="N51" s="95">
        <f t="shared" si="1"/>
        <v>78.31</v>
      </c>
      <c r="O51" s="95">
        <f t="shared" si="2"/>
        <v>17.267909590090664</v>
      </c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</row>
    <row r="52" spans="1:81" ht="15.75" customHeight="1">
      <c r="A52" s="113" t="s">
        <v>51</v>
      </c>
      <c r="B52" s="32" t="s">
        <v>52</v>
      </c>
      <c r="C52" s="58">
        <v>9077.1</v>
      </c>
      <c r="D52" s="58">
        <v>605.1</v>
      </c>
      <c r="E52" s="58">
        <v>25.44</v>
      </c>
      <c r="F52" s="58">
        <v>356.75</v>
      </c>
      <c r="G52" s="58">
        <v>23.78</v>
      </c>
      <c r="H52" s="76">
        <v>8522</v>
      </c>
      <c r="I52" s="76">
        <v>568.29999999999995</v>
      </c>
      <c r="J52" s="76">
        <v>25.45</v>
      </c>
      <c r="K52" s="76">
        <v>334.85</v>
      </c>
      <c r="L52" s="76">
        <v>22.33</v>
      </c>
      <c r="M52" s="93">
        <f t="shared" si="0"/>
        <v>586.70000000000005</v>
      </c>
      <c r="N52" s="93">
        <f t="shared" si="1"/>
        <v>25.445</v>
      </c>
      <c r="O52" s="93">
        <f t="shared" si="2"/>
        <v>23.057575162114365</v>
      </c>
    </row>
    <row r="53" spans="1:81" s="34" customFormat="1" ht="15.75" customHeight="1">
      <c r="A53" s="114"/>
      <c r="B53" s="33" t="s">
        <v>12</v>
      </c>
      <c r="C53" s="59">
        <v>9077.1</v>
      </c>
      <c r="D53" s="59">
        <v>605.1</v>
      </c>
      <c r="E53" s="59">
        <v>25.44</v>
      </c>
      <c r="F53" s="59">
        <v>356.75</v>
      </c>
      <c r="G53" s="59">
        <v>23.78</v>
      </c>
      <c r="H53" s="77">
        <v>8522</v>
      </c>
      <c r="I53" s="77">
        <v>568.29999999999995</v>
      </c>
      <c r="J53" s="77">
        <v>25.45</v>
      </c>
      <c r="K53" s="77">
        <v>334.85</v>
      </c>
      <c r="L53" s="77">
        <v>22.33</v>
      </c>
      <c r="M53" s="95">
        <f t="shared" si="0"/>
        <v>586.70000000000005</v>
      </c>
      <c r="N53" s="95">
        <f t="shared" si="1"/>
        <v>25.445</v>
      </c>
      <c r="O53" s="95">
        <f t="shared" si="2"/>
        <v>23.057575162114365</v>
      </c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</row>
    <row r="54" spans="1:81" ht="15.75" customHeight="1">
      <c r="A54" s="113" t="s">
        <v>53</v>
      </c>
      <c r="B54" s="17" t="s">
        <v>29</v>
      </c>
      <c r="C54" s="72">
        <v>0</v>
      </c>
      <c r="D54" s="72">
        <v>0</v>
      </c>
      <c r="E54" s="72">
        <v>0.1</v>
      </c>
      <c r="F54" s="72">
        <v>0</v>
      </c>
      <c r="G54" s="72">
        <v>0</v>
      </c>
      <c r="H54" s="90">
        <v>84</v>
      </c>
      <c r="I54" s="90">
        <v>5.6</v>
      </c>
      <c r="J54" s="90">
        <v>0.85</v>
      </c>
      <c r="K54" s="90">
        <v>99.17</v>
      </c>
      <c r="L54" s="90">
        <v>6.61</v>
      </c>
      <c r="M54" s="106">
        <f t="shared" si="0"/>
        <v>2.8</v>
      </c>
      <c r="N54" s="106">
        <f t="shared" si="1"/>
        <v>0.47499999999999998</v>
      </c>
      <c r="O54" s="106">
        <f t="shared" si="2"/>
        <v>5.8947368421052628</v>
      </c>
    </row>
    <row r="55" spans="1:81">
      <c r="A55" s="123"/>
      <c r="B55" s="32" t="s">
        <v>54</v>
      </c>
      <c r="C55" s="64">
        <v>9480</v>
      </c>
      <c r="D55" s="64">
        <v>633</v>
      </c>
      <c r="E55" s="64">
        <v>16.64</v>
      </c>
      <c r="F55" s="64">
        <v>569.85</v>
      </c>
      <c r="G55" s="64">
        <v>38.049999999999997</v>
      </c>
      <c r="H55" s="82">
        <v>6734</v>
      </c>
      <c r="I55" s="82">
        <v>449.1</v>
      </c>
      <c r="J55" s="82">
        <v>14.66</v>
      </c>
      <c r="K55" s="82">
        <v>459.31</v>
      </c>
      <c r="L55" s="82">
        <v>30.63</v>
      </c>
      <c r="M55" s="98">
        <f t="shared" si="0"/>
        <v>541.04999999999995</v>
      </c>
      <c r="N55" s="98">
        <f t="shared" si="1"/>
        <v>15.65</v>
      </c>
      <c r="O55" s="98">
        <f t="shared" si="2"/>
        <v>34.571884984025559</v>
      </c>
    </row>
    <row r="56" spans="1:81">
      <c r="A56" s="123"/>
      <c r="B56" s="32" t="s">
        <v>55</v>
      </c>
      <c r="C56" s="64">
        <v>11856</v>
      </c>
      <c r="D56" s="64">
        <v>790.4</v>
      </c>
      <c r="E56" s="64">
        <v>26.35</v>
      </c>
      <c r="F56" s="64">
        <v>449.98</v>
      </c>
      <c r="G56" s="64">
        <v>30</v>
      </c>
      <c r="H56" s="82">
        <v>12318</v>
      </c>
      <c r="I56" s="82">
        <v>821.2</v>
      </c>
      <c r="J56" s="82">
        <v>30.52</v>
      </c>
      <c r="K56" s="82">
        <v>403.58</v>
      </c>
      <c r="L56" s="82">
        <v>26.91</v>
      </c>
      <c r="M56" s="98">
        <f t="shared" si="0"/>
        <v>805.8</v>
      </c>
      <c r="N56" s="98">
        <f t="shared" si="1"/>
        <v>28.435000000000002</v>
      </c>
      <c r="O56" s="98">
        <f t="shared" si="2"/>
        <v>28.338315456303846</v>
      </c>
    </row>
    <row r="57" spans="1:81">
      <c r="A57" s="123"/>
      <c r="B57" s="32" t="s">
        <v>56</v>
      </c>
      <c r="C57" s="64">
        <v>5912</v>
      </c>
      <c r="D57" s="64">
        <v>397.3</v>
      </c>
      <c r="E57" s="64">
        <v>9.9</v>
      </c>
      <c r="F57" s="64">
        <v>597.29</v>
      </c>
      <c r="G57" s="64">
        <v>40.14</v>
      </c>
      <c r="H57" s="82">
        <v>5415</v>
      </c>
      <c r="I57" s="82">
        <v>365.1</v>
      </c>
      <c r="J57" s="82">
        <v>10.7</v>
      </c>
      <c r="K57" s="82">
        <v>506.22</v>
      </c>
      <c r="L57" s="82">
        <v>34.130000000000003</v>
      </c>
      <c r="M57" s="98">
        <f t="shared" si="0"/>
        <v>381.20000000000005</v>
      </c>
      <c r="N57" s="98">
        <f t="shared" si="1"/>
        <v>10.3</v>
      </c>
      <c r="O57" s="98">
        <f t="shared" si="2"/>
        <v>37.009708737864081</v>
      </c>
    </row>
    <row r="58" spans="1:81">
      <c r="A58" s="123"/>
      <c r="B58" s="32" t="s">
        <v>57</v>
      </c>
      <c r="C58" s="64">
        <v>19175</v>
      </c>
      <c r="D58" s="64">
        <v>1286</v>
      </c>
      <c r="E58" s="64">
        <v>52.31</v>
      </c>
      <c r="F58" s="64">
        <v>366.6</v>
      </c>
      <c r="G58" s="64">
        <v>24.59</v>
      </c>
      <c r="H58" s="82">
        <v>15419</v>
      </c>
      <c r="I58" s="82">
        <v>1035.8</v>
      </c>
      <c r="J58" s="82">
        <v>47.52</v>
      </c>
      <c r="K58" s="82">
        <v>324.48</v>
      </c>
      <c r="L58" s="82">
        <v>21.8</v>
      </c>
      <c r="M58" s="98">
        <f t="shared" si="0"/>
        <v>1160.9000000000001</v>
      </c>
      <c r="N58" s="98">
        <f t="shared" si="1"/>
        <v>49.915000000000006</v>
      </c>
      <c r="O58" s="98">
        <f t="shared" si="2"/>
        <v>23.257537814284284</v>
      </c>
    </row>
    <row r="59" spans="1:81">
      <c r="A59" s="123"/>
      <c r="B59" s="32" t="s">
        <v>58</v>
      </c>
      <c r="C59" s="64">
        <v>12361</v>
      </c>
      <c r="D59" s="64">
        <v>825.1</v>
      </c>
      <c r="E59" s="64">
        <v>22.26</v>
      </c>
      <c r="F59" s="64">
        <v>555.35</v>
      </c>
      <c r="G59" s="64">
        <v>37.07</v>
      </c>
      <c r="H59" s="82">
        <v>9286</v>
      </c>
      <c r="I59" s="82">
        <v>620.4</v>
      </c>
      <c r="J59" s="82">
        <v>19.329999999999998</v>
      </c>
      <c r="K59" s="82">
        <v>480.52</v>
      </c>
      <c r="L59" s="82">
        <v>32.1</v>
      </c>
      <c r="M59" s="98">
        <f t="shared" si="0"/>
        <v>722.75</v>
      </c>
      <c r="N59" s="98">
        <f t="shared" si="1"/>
        <v>20.795000000000002</v>
      </c>
      <c r="O59" s="98">
        <f t="shared" si="2"/>
        <v>34.755950949747536</v>
      </c>
    </row>
    <row r="60" spans="1:81">
      <c r="A60" s="123"/>
      <c r="B60" s="32" t="s">
        <v>59</v>
      </c>
      <c r="C60" s="64">
        <v>7288</v>
      </c>
      <c r="D60" s="64">
        <v>485.9</v>
      </c>
      <c r="E60" s="64">
        <v>19.260000000000002</v>
      </c>
      <c r="F60" s="64">
        <v>378.36</v>
      </c>
      <c r="G60" s="64">
        <v>25.22</v>
      </c>
      <c r="H60" s="82">
        <v>5634.3</v>
      </c>
      <c r="I60" s="82">
        <v>375.7</v>
      </c>
      <c r="J60" s="82">
        <v>20.3</v>
      </c>
      <c r="K60" s="82">
        <v>277.57</v>
      </c>
      <c r="L60" s="82">
        <v>18.510000000000002</v>
      </c>
      <c r="M60" s="98">
        <f t="shared" si="0"/>
        <v>430.79999999999995</v>
      </c>
      <c r="N60" s="98">
        <f t="shared" si="1"/>
        <v>19.78</v>
      </c>
      <c r="O60" s="98">
        <f t="shared" si="2"/>
        <v>21.779575328614758</v>
      </c>
    </row>
    <row r="61" spans="1:81">
      <c r="A61" s="123"/>
      <c r="B61" s="32" t="s">
        <v>60</v>
      </c>
      <c r="C61" s="64">
        <v>7522.5</v>
      </c>
      <c r="D61" s="64">
        <v>501.5</v>
      </c>
      <c r="E61" s="64">
        <v>16.34</v>
      </c>
      <c r="F61" s="64">
        <v>460.43</v>
      </c>
      <c r="G61" s="64">
        <v>30.7</v>
      </c>
      <c r="H61" s="82">
        <v>6418.5</v>
      </c>
      <c r="I61" s="82">
        <v>428</v>
      </c>
      <c r="J61" s="82">
        <v>13.15</v>
      </c>
      <c r="K61" s="82">
        <v>488.17</v>
      </c>
      <c r="L61" s="82">
        <v>32.549999999999997</v>
      </c>
      <c r="M61" s="98">
        <f t="shared" si="0"/>
        <v>464.75</v>
      </c>
      <c r="N61" s="98">
        <f t="shared" si="1"/>
        <v>14.745000000000001</v>
      </c>
      <c r="O61" s="98">
        <f t="shared" si="2"/>
        <v>31.519159036961678</v>
      </c>
    </row>
    <row r="62" spans="1:81">
      <c r="A62" s="123"/>
      <c r="B62" s="32" t="s">
        <v>61</v>
      </c>
      <c r="C62" s="64">
        <v>10752</v>
      </c>
      <c r="D62" s="64">
        <v>722.5</v>
      </c>
      <c r="E62" s="64">
        <v>19.84</v>
      </c>
      <c r="F62" s="64">
        <v>541.91</v>
      </c>
      <c r="G62" s="64">
        <v>36.409999999999997</v>
      </c>
      <c r="H62" s="82">
        <v>9512</v>
      </c>
      <c r="I62" s="82">
        <v>640</v>
      </c>
      <c r="J62" s="82">
        <v>18.95</v>
      </c>
      <c r="K62" s="82">
        <v>501.93</v>
      </c>
      <c r="L62" s="82">
        <v>33.770000000000003</v>
      </c>
      <c r="M62" s="98">
        <f t="shared" si="0"/>
        <v>681.25</v>
      </c>
      <c r="N62" s="98">
        <f t="shared" si="1"/>
        <v>19.395</v>
      </c>
      <c r="O62" s="98">
        <f t="shared" si="2"/>
        <v>35.125032224800208</v>
      </c>
    </row>
    <row r="63" spans="1:81">
      <c r="A63" s="123"/>
      <c r="B63" s="32" t="s">
        <v>62</v>
      </c>
      <c r="C63" s="64">
        <v>14602</v>
      </c>
      <c r="D63" s="64">
        <v>979.4</v>
      </c>
      <c r="E63" s="64">
        <v>30.04</v>
      </c>
      <c r="F63" s="64">
        <v>486.07</v>
      </c>
      <c r="G63" s="64">
        <v>32.6</v>
      </c>
      <c r="H63" s="82">
        <v>13283</v>
      </c>
      <c r="I63" s="82">
        <v>891.2</v>
      </c>
      <c r="J63" s="82">
        <v>28.48</v>
      </c>
      <c r="K63" s="82">
        <v>466.35</v>
      </c>
      <c r="L63" s="82">
        <v>31.29</v>
      </c>
      <c r="M63" s="98">
        <f t="shared" si="0"/>
        <v>935.3</v>
      </c>
      <c r="N63" s="98">
        <f t="shared" si="1"/>
        <v>29.259999999999998</v>
      </c>
      <c r="O63" s="98">
        <f t="shared" si="2"/>
        <v>31.96514012303486</v>
      </c>
    </row>
    <row r="64" spans="1:81">
      <c r="A64" s="123"/>
      <c r="B64" s="32" t="s">
        <v>63</v>
      </c>
      <c r="C64" s="64">
        <v>12205</v>
      </c>
      <c r="D64" s="64">
        <v>813.8</v>
      </c>
      <c r="E64" s="64">
        <v>22.01</v>
      </c>
      <c r="F64" s="64">
        <v>554.65</v>
      </c>
      <c r="G64" s="64">
        <v>36.979999999999997</v>
      </c>
      <c r="H64" s="82">
        <v>10911</v>
      </c>
      <c r="I64" s="82">
        <v>727.4</v>
      </c>
      <c r="J64" s="82">
        <v>20.329999999999998</v>
      </c>
      <c r="K64" s="82">
        <v>536.64</v>
      </c>
      <c r="L64" s="82">
        <v>35.78</v>
      </c>
      <c r="M64" s="98">
        <f t="shared" si="0"/>
        <v>770.59999999999991</v>
      </c>
      <c r="N64" s="98">
        <f t="shared" si="1"/>
        <v>21.17</v>
      </c>
      <c r="O64" s="98">
        <f t="shared" si="2"/>
        <v>36.400566839867729</v>
      </c>
    </row>
    <row r="65" spans="1:81">
      <c r="A65" s="123"/>
      <c r="B65" s="32" t="s">
        <v>64</v>
      </c>
      <c r="C65" s="64">
        <v>4796.3999999999996</v>
      </c>
      <c r="D65" s="64">
        <v>319.8</v>
      </c>
      <c r="E65" s="64">
        <v>13.38</v>
      </c>
      <c r="F65" s="64">
        <v>358.58</v>
      </c>
      <c r="G65" s="64">
        <v>23.91</v>
      </c>
      <c r="H65" s="82">
        <v>4506</v>
      </c>
      <c r="I65" s="82">
        <v>300.5</v>
      </c>
      <c r="J65" s="82">
        <v>13.37</v>
      </c>
      <c r="K65" s="82">
        <v>337.1</v>
      </c>
      <c r="L65" s="82">
        <v>22.48</v>
      </c>
      <c r="M65" s="98">
        <f t="shared" si="0"/>
        <v>310.14999999999998</v>
      </c>
      <c r="N65" s="98">
        <f t="shared" si="1"/>
        <v>13.375</v>
      </c>
      <c r="O65" s="98">
        <f t="shared" si="2"/>
        <v>23.18878504672897</v>
      </c>
    </row>
    <row r="66" spans="1:81" s="15" customFormat="1">
      <c r="A66" s="114"/>
      <c r="B66" s="33" t="s">
        <v>12</v>
      </c>
      <c r="C66" s="67">
        <v>115949.9</v>
      </c>
      <c r="D66" s="67">
        <v>7754.7</v>
      </c>
      <c r="E66" s="67">
        <v>248.41</v>
      </c>
      <c r="F66" s="67">
        <v>466.77</v>
      </c>
      <c r="G66" s="67">
        <v>31.22</v>
      </c>
      <c r="H66" s="85">
        <v>99520.8</v>
      </c>
      <c r="I66" s="85">
        <v>6660</v>
      </c>
      <c r="J66" s="85">
        <v>238.15</v>
      </c>
      <c r="K66" s="85">
        <v>417.89</v>
      </c>
      <c r="L66" s="85">
        <v>27.97</v>
      </c>
      <c r="M66" s="100">
        <f t="shared" si="0"/>
        <v>7207.35</v>
      </c>
      <c r="N66" s="100">
        <f t="shared" si="1"/>
        <v>243.28</v>
      </c>
      <c r="O66" s="100">
        <f t="shared" si="2"/>
        <v>29.625739888194673</v>
      </c>
    </row>
    <row r="67" spans="1:81">
      <c r="A67" s="123" t="s">
        <v>65</v>
      </c>
      <c r="B67" s="36" t="s">
        <v>29</v>
      </c>
      <c r="C67" s="73">
        <v>0</v>
      </c>
      <c r="D67" s="73">
        <v>0</v>
      </c>
      <c r="E67" s="73">
        <v>1.03</v>
      </c>
      <c r="F67" s="73">
        <v>0</v>
      </c>
      <c r="G67" s="73">
        <v>0</v>
      </c>
      <c r="H67" s="76">
        <v>15</v>
      </c>
      <c r="I67" s="76">
        <v>1</v>
      </c>
      <c r="J67" s="76">
        <v>0.34</v>
      </c>
      <c r="K67" s="76">
        <v>44.12</v>
      </c>
      <c r="L67" s="76">
        <v>2.97</v>
      </c>
      <c r="M67" s="93">
        <f t="shared" si="0"/>
        <v>0.5</v>
      </c>
      <c r="N67" s="93">
        <f t="shared" si="1"/>
        <v>0.68500000000000005</v>
      </c>
      <c r="O67" s="93">
        <f t="shared" si="2"/>
        <v>0.72992700729927007</v>
      </c>
    </row>
    <row r="68" spans="1:81">
      <c r="A68" s="123"/>
      <c r="B68" s="36" t="s">
        <v>66</v>
      </c>
      <c r="C68" s="58">
        <v>20546</v>
      </c>
      <c r="D68" s="58">
        <v>1380.1</v>
      </c>
      <c r="E68" s="58">
        <v>53.83</v>
      </c>
      <c r="F68" s="58">
        <v>381.65</v>
      </c>
      <c r="G68" s="58">
        <v>25.64</v>
      </c>
      <c r="H68" s="76">
        <v>19944</v>
      </c>
      <c r="I68" s="76">
        <v>1339.2</v>
      </c>
      <c r="J68" s="76">
        <v>84.66</v>
      </c>
      <c r="K68" s="76">
        <v>235.59</v>
      </c>
      <c r="L68" s="76">
        <v>15.82</v>
      </c>
      <c r="M68" s="93">
        <f t="shared" si="0"/>
        <v>1359.65</v>
      </c>
      <c r="N68" s="93">
        <f t="shared" si="1"/>
        <v>69.245000000000005</v>
      </c>
      <c r="O68" s="93">
        <f t="shared" si="2"/>
        <v>19.635352733049316</v>
      </c>
    </row>
    <row r="69" spans="1:81">
      <c r="A69" s="123"/>
      <c r="B69" s="36" t="s">
        <v>67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  <c r="H69" s="76">
        <v>15</v>
      </c>
      <c r="I69" s="76">
        <v>1.3</v>
      </c>
      <c r="J69" s="76">
        <v>1</v>
      </c>
      <c r="K69" s="76">
        <v>15</v>
      </c>
      <c r="L69" s="76">
        <v>1.25</v>
      </c>
      <c r="M69" s="93">
        <f t="shared" si="0"/>
        <v>0.65</v>
      </c>
      <c r="N69" s="93">
        <f t="shared" si="1"/>
        <v>0.5</v>
      </c>
      <c r="O69" s="93">
        <f t="shared" si="2"/>
        <v>1.3</v>
      </c>
    </row>
    <row r="70" spans="1:81">
      <c r="A70" s="123"/>
      <c r="B70" s="36" t="s">
        <v>68</v>
      </c>
      <c r="C70" s="58">
        <v>11539</v>
      </c>
      <c r="D70" s="58">
        <v>772.3</v>
      </c>
      <c r="E70" s="58">
        <v>33.04</v>
      </c>
      <c r="F70" s="58">
        <v>349.3</v>
      </c>
      <c r="G70" s="58">
        <v>23.38</v>
      </c>
      <c r="H70" s="76">
        <v>9895</v>
      </c>
      <c r="I70" s="76">
        <v>662.6</v>
      </c>
      <c r="J70" s="76">
        <v>31.59</v>
      </c>
      <c r="K70" s="76">
        <v>313.20999999999998</v>
      </c>
      <c r="L70" s="76">
        <v>20.97</v>
      </c>
      <c r="M70" s="93">
        <f t="shared" si="0"/>
        <v>717.45</v>
      </c>
      <c r="N70" s="93">
        <f t="shared" si="1"/>
        <v>32.314999999999998</v>
      </c>
      <c r="O70" s="93">
        <f t="shared" si="2"/>
        <v>22.201763886739908</v>
      </c>
    </row>
    <row r="71" spans="1:81">
      <c r="A71" s="123"/>
      <c r="B71" s="32" t="s">
        <v>69</v>
      </c>
      <c r="C71" s="58">
        <v>10097</v>
      </c>
      <c r="D71" s="58">
        <v>683.2</v>
      </c>
      <c r="E71" s="58">
        <v>23.88</v>
      </c>
      <c r="F71" s="58">
        <v>422.79</v>
      </c>
      <c r="G71" s="58">
        <v>28.61</v>
      </c>
      <c r="H71" s="76">
        <v>8860</v>
      </c>
      <c r="I71" s="76">
        <v>598.6</v>
      </c>
      <c r="J71" s="76">
        <v>24.52</v>
      </c>
      <c r="K71" s="76">
        <v>361.38</v>
      </c>
      <c r="L71" s="76">
        <v>24.42</v>
      </c>
      <c r="M71" s="98">
        <f t="shared" si="0"/>
        <v>640.90000000000009</v>
      </c>
      <c r="N71" s="98">
        <f t="shared" si="1"/>
        <v>24.2</v>
      </c>
      <c r="O71" s="98">
        <f t="shared" si="2"/>
        <v>26.483471074380169</v>
      </c>
    </row>
    <row r="72" spans="1:81">
      <c r="A72" s="123"/>
      <c r="B72" s="36" t="s">
        <v>70</v>
      </c>
      <c r="C72" s="58">
        <v>3684</v>
      </c>
      <c r="D72" s="58">
        <v>245.7</v>
      </c>
      <c r="E72" s="58">
        <v>8.35</v>
      </c>
      <c r="F72" s="58">
        <v>441.04</v>
      </c>
      <c r="G72" s="58">
        <v>29.41</v>
      </c>
      <c r="H72" s="76">
        <v>3257</v>
      </c>
      <c r="I72" s="76">
        <v>217.7</v>
      </c>
      <c r="J72" s="76">
        <v>7.79</v>
      </c>
      <c r="K72" s="76">
        <v>418.1</v>
      </c>
      <c r="L72" s="76">
        <v>27.95</v>
      </c>
      <c r="M72" s="93">
        <f t="shared" si="0"/>
        <v>231.7</v>
      </c>
      <c r="N72" s="93">
        <f t="shared" si="1"/>
        <v>8.07</v>
      </c>
      <c r="O72" s="93">
        <f t="shared" si="2"/>
        <v>28.711276332094172</v>
      </c>
    </row>
    <row r="73" spans="1:81">
      <c r="A73" s="123"/>
      <c r="B73" s="36" t="s">
        <v>71</v>
      </c>
      <c r="C73" s="64">
        <v>8949</v>
      </c>
      <c r="D73" s="64">
        <v>597.79999999999995</v>
      </c>
      <c r="E73" s="64">
        <v>17.98</v>
      </c>
      <c r="F73" s="64">
        <v>497.75</v>
      </c>
      <c r="G73" s="64">
        <v>33.25</v>
      </c>
      <c r="H73" s="82">
        <v>8383</v>
      </c>
      <c r="I73" s="82">
        <v>561.4</v>
      </c>
      <c r="J73" s="82">
        <v>18.47</v>
      </c>
      <c r="K73" s="82">
        <v>453.8</v>
      </c>
      <c r="L73" s="82">
        <v>30.39</v>
      </c>
      <c r="M73" s="107">
        <f t="shared" si="0"/>
        <v>579.59999999999991</v>
      </c>
      <c r="N73" s="93">
        <f t="shared" si="1"/>
        <v>18.225000000000001</v>
      </c>
      <c r="O73" s="93">
        <f t="shared" si="2"/>
        <v>31.802469135802461</v>
      </c>
    </row>
    <row r="74" spans="1:81">
      <c r="A74" s="123"/>
      <c r="B74" s="36" t="s">
        <v>72</v>
      </c>
      <c r="C74" s="58">
        <v>30812</v>
      </c>
      <c r="D74" s="58">
        <v>2062.1</v>
      </c>
      <c r="E74" s="58">
        <v>82.09</v>
      </c>
      <c r="F74" s="58">
        <v>375.34</v>
      </c>
      <c r="G74" s="58">
        <v>25.12</v>
      </c>
      <c r="H74" s="76">
        <v>23366</v>
      </c>
      <c r="I74" s="76">
        <v>1563.7</v>
      </c>
      <c r="J74" s="76">
        <v>68.86</v>
      </c>
      <c r="K74" s="76">
        <v>339.34</v>
      </c>
      <c r="L74" s="76">
        <v>22.71</v>
      </c>
      <c r="M74" s="108">
        <f t="shared" ref="M74:M75" si="8">(D74+I74)/2</f>
        <v>1812.9</v>
      </c>
      <c r="N74" s="93">
        <f t="shared" ref="N74:N75" si="9">(E74+J74)/2</f>
        <v>75.474999999999994</v>
      </c>
      <c r="O74" s="93">
        <f t="shared" si="2"/>
        <v>24.019874130506793</v>
      </c>
    </row>
    <row r="75" spans="1:81">
      <c r="A75" s="123"/>
      <c r="B75" s="36" t="s">
        <v>73</v>
      </c>
      <c r="C75" s="58">
        <v>10332</v>
      </c>
      <c r="D75" s="70">
        <v>688.8</v>
      </c>
      <c r="E75" s="70">
        <v>28.43</v>
      </c>
      <c r="F75" s="58">
        <v>363.47</v>
      </c>
      <c r="G75" s="58">
        <v>24.23</v>
      </c>
      <c r="H75" s="76">
        <v>11037</v>
      </c>
      <c r="I75" s="88">
        <v>735.8</v>
      </c>
      <c r="J75" s="88">
        <v>31.07</v>
      </c>
      <c r="K75" s="76">
        <v>355.18</v>
      </c>
      <c r="L75" s="76">
        <v>23.68</v>
      </c>
      <c r="M75" s="108">
        <f t="shared" si="8"/>
        <v>712.3</v>
      </c>
      <c r="N75" s="93">
        <f t="shared" si="9"/>
        <v>29.75</v>
      </c>
      <c r="O75" s="93">
        <f t="shared" si="2"/>
        <v>23.942857142857143</v>
      </c>
    </row>
    <row r="76" spans="1:81" s="34" customFormat="1" ht="16.5" thickBot="1">
      <c r="A76" s="125"/>
      <c r="B76" s="37" t="s">
        <v>12</v>
      </c>
      <c r="C76" s="74">
        <v>95959</v>
      </c>
      <c r="D76" s="75">
        <v>6430.1</v>
      </c>
      <c r="E76" s="75">
        <v>248.63</v>
      </c>
      <c r="F76" s="74">
        <v>385.96</v>
      </c>
      <c r="G76" s="74">
        <v>25.86</v>
      </c>
      <c r="H76" s="91">
        <v>84772</v>
      </c>
      <c r="I76" s="92">
        <v>5681.2</v>
      </c>
      <c r="J76" s="92">
        <v>268.3</v>
      </c>
      <c r="K76" s="91">
        <v>315.95999999999998</v>
      </c>
      <c r="L76" s="91">
        <v>21.17</v>
      </c>
      <c r="M76" s="109">
        <f t="shared" ref="M76" si="10">(D76+I76)/2</f>
        <v>6055.65</v>
      </c>
      <c r="N76" s="110">
        <f t="shared" ref="N76:N77" si="11">(E76+J76)/2</f>
        <v>258.46500000000003</v>
      </c>
      <c r="O76" s="110">
        <f t="shared" ref="O76:O77" si="12">IFERROR(M76/N76,0)</f>
        <v>23.429284429226389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</row>
    <row r="77" spans="1:81" s="41" customFormat="1" ht="16.5" thickTop="1">
      <c r="A77" s="38" t="s">
        <v>74</v>
      </c>
      <c r="B77" s="39"/>
      <c r="C77" s="57">
        <v>390074.1</v>
      </c>
      <c r="D77" s="57">
        <v>26193.200000000001</v>
      </c>
      <c r="E77" s="57">
        <v>985.46</v>
      </c>
      <c r="F77" s="57">
        <v>395.83</v>
      </c>
      <c r="G77" s="57">
        <v>26.58</v>
      </c>
      <c r="H77" s="57">
        <v>352213.7</v>
      </c>
      <c r="I77" s="57">
        <v>23662</v>
      </c>
      <c r="J77" s="57">
        <v>1008.15</v>
      </c>
      <c r="K77" s="57">
        <v>349.37</v>
      </c>
      <c r="L77" s="57">
        <v>23.47</v>
      </c>
      <c r="M77" s="57">
        <f>(D77+I77)/2</f>
        <v>24927.599999999999</v>
      </c>
      <c r="N77" s="57">
        <f t="shared" si="11"/>
        <v>996.80500000000006</v>
      </c>
      <c r="O77" s="57">
        <f t="shared" si="12"/>
        <v>25.007498959174558</v>
      </c>
      <c r="P77" s="15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</row>
    <row r="78" spans="1:81">
      <c r="A78" s="42"/>
      <c r="B78" s="43"/>
      <c r="C78" s="43"/>
      <c r="D78" s="43"/>
      <c r="E78" s="43"/>
      <c r="F78" s="44"/>
      <c r="G78" s="44"/>
      <c r="H78" s="43"/>
      <c r="I78" s="43"/>
      <c r="J78" s="43"/>
      <c r="K78" s="44"/>
      <c r="L78" s="44"/>
      <c r="M78" s="43"/>
      <c r="N78" s="43"/>
      <c r="O78" s="43"/>
    </row>
    <row r="79" spans="1:81" ht="12">
      <c r="A79" s="12" t="s">
        <v>75</v>
      </c>
      <c r="B79" s="43"/>
      <c r="C79" s="45"/>
      <c r="D79" s="43"/>
      <c r="E79" s="43"/>
      <c r="F79" s="43"/>
      <c r="G79" s="43"/>
      <c r="H79" s="45"/>
      <c r="I79" s="43"/>
      <c r="J79" s="43"/>
      <c r="K79" s="43"/>
      <c r="L79" s="43"/>
      <c r="M79" s="43"/>
      <c r="N79" s="43"/>
      <c r="O79" s="43"/>
    </row>
    <row r="80" spans="1:81" ht="12">
      <c r="A80" s="12" t="s">
        <v>10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</row>
    <row r="81" spans="1:81" s="47" customFormat="1">
      <c r="A81" s="16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6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</row>
    <row r="82" spans="1:81" ht="12.75">
      <c r="A82" s="48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</row>
    <row r="83" spans="1:81" ht="12">
      <c r="A83" s="49"/>
      <c r="C83" s="45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50"/>
    </row>
    <row r="84" spans="1:81" ht="12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50"/>
    </row>
    <row r="85" spans="1:81" ht="12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50"/>
    </row>
    <row r="86" spans="1:81" ht="12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50"/>
    </row>
    <row r="87" spans="1:81" ht="12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50"/>
    </row>
    <row r="88" spans="1:81" ht="12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</row>
    <row r="89" spans="1:81" ht="12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</row>
    <row r="90" spans="1:81" ht="12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</row>
    <row r="91" spans="1:81" ht="12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</row>
    <row r="92" spans="1:81" ht="12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</row>
    <row r="93" spans="1:81" ht="12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</row>
    <row r="94" spans="1:81" ht="12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</row>
    <row r="95" spans="1:81" ht="12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</row>
    <row r="96" spans="1:81" ht="12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</row>
    <row r="97" spans="2:15" ht="12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</row>
    <row r="98" spans="2:15" ht="12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</row>
    <row r="99" spans="2:15" ht="12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</row>
    <row r="100" spans="2:15" ht="12"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</row>
    <row r="101" spans="2:15" ht="12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</row>
    <row r="102" spans="2:15" ht="12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pans="2:15" ht="12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</row>
    <row r="104" spans="2:15" ht="12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</row>
    <row r="105" spans="2:15" ht="12"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</row>
    <row r="106" spans="2:15" ht="12"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</row>
    <row r="107" spans="2:15" ht="12"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</row>
    <row r="108" spans="2:15" ht="12"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</row>
    <row r="109" spans="2:15" ht="12"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</row>
    <row r="110" spans="2:15" ht="12"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</row>
    <row r="111" spans="2:15" ht="12"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</row>
    <row r="112" spans="2:15" ht="12"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</row>
    <row r="113" spans="2:15" ht="12"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</row>
    <row r="114" spans="2:15" ht="12"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</row>
    <row r="115" spans="2:15" ht="12"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</row>
    <row r="116" spans="2:15" ht="12"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</row>
    <row r="117" spans="2:15" ht="12"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</row>
    <row r="118" spans="2:15" ht="12"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</row>
    <row r="119" spans="2:15" ht="12"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</row>
    <row r="120" spans="2:15" ht="12"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</row>
    <row r="121" spans="2:15" ht="12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</row>
    <row r="122" spans="2:15" ht="12"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</row>
    <row r="123" spans="2:15" ht="12"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</row>
    <row r="124" spans="2:15" ht="12"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</row>
    <row r="125" spans="2:15" ht="12"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</row>
    <row r="126" spans="2:15" ht="12"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</row>
    <row r="127" spans="2:15" ht="12"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</row>
    <row r="128" spans="2:15" ht="12"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</row>
    <row r="129" spans="2:15" ht="12"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</row>
    <row r="130" spans="2:15" ht="12"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</row>
    <row r="131" spans="2:15" ht="12"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</row>
    <row r="132" spans="2:15" ht="12"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</row>
    <row r="133" spans="2:15" ht="12"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</row>
    <row r="134" spans="2:15" ht="12"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</row>
    <row r="135" spans="2:15" ht="12"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</row>
    <row r="136" spans="2:15" ht="12"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</row>
    <row r="137" spans="2:15" ht="12"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</row>
    <row r="138" spans="2:15" ht="12"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</row>
    <row r="139" spans="2:15" ht="12"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</row>
    <row r="140" spans="2:15" ht="12"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</row>
    <row r="141" spans="2:15" ht="12"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</row>
    <row r="142" spans="2:15" ht="12"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</row>
    <row r="143" spans="2:15" ht="12"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</row>
    <row r="144" spans="2:15" ht="12"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</row>
    <row r="145" spans="2:15" ht="12"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</row>
    <row r="146" spans="2:15" ht="12"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</row>
    <row r="147" spans="2:15" ht="12"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</row>
    <row r="148" spans="2:15" ht="12"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</row>
    <row r="149" spans="2:15" ht="12"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</row>
    <row r="150" spans="2:15" ht="12"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</row>
    <row r="151" spans="2:15" ht="12"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</row>
    <row r="152" spans="2:15" ht="12"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</row>
    <row r="153" spans="2:15" ht="12"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</row>
    <row r="154" spans="2:15" ht="12"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</row>
    <row r="155" spans="2:15" ht="12"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</row>
    <row r="156" spans="2:15" ht="12"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</row>
    <row r="157" spans="2:15" ht="12"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</row>
    <row r="158" spans="2:15" ht="12"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</row>
    <row r="159" spans="2:15" ht="12"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</row>
    <row r="160" spans="2:15" ht="12"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</row>
    <row r="161" spans="2:15" ht="12"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</row>
    <row r="162" spans="2:15" ht="12"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</row>
    <row r="163" spans="2:15" ht="12"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</row>
    <row r="164" spans="2:15" ht="12"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</row>
    <row r="165" spans="2:15" ht="12"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</row>
    <row r="166" spans="2:15" ht="12"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</row>
    <row r="167" spans="2:15" ht="12"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</row>
    <row r="168" spans="2:15" ht="12"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</row>
    <row r="169" spans="2:15" ht="12"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</row>
    <row r="170" spans="2:15" ht="12"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</row>
    <row r="171" spans="2:15" ht="12"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</row>
    <row r="172" spans="2:15" ht="12"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</row>
    <row r="173" spans="2:15" ht="12"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</row>
    <row r="174" spans="2:15" ht="12"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</row>
    <row r="175" spans="2:15" ht="12"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</row>
    <row r="176" spans="2:15" ht="12"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</row>
    <row r="177" spans="2:15" ht="12"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</row>
    <row r="178" spans="2:15" ht="12"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</row>
    <row r="179" spans="2:15" ht="12"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</row>
    <row r="180" spans="2:15" ht="12"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</row>
    <row r="181" spans="2:15" ht="12"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</row>
    <row r="182" spans="2:15" ht="12"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</row>
    <row r="183" spans="2:15" ht="12"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</row>
    <row r="184" spans="2:15" ht="12"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</row>
    <row r="185" spans="2:15" ht="12"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</row>
    <row r="186" spans="2:15" ht="12"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</row>
    <row r="187" spans="2:15" ht="12"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</row>
    <row r="188" spans="2:15" ht="12"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</row>
    <row r="189" spans="2:15" ht="12"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</row>
    <row r="190" spans="2:15" ht="12"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</row>
    <row r="191" spans="2:15" ht="12"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</row>
    <row r="192" spans="2:15" ht="12"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</row>
    <row r="193" spans="2:15" ht="12"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</row>
    <row r="194" spans="2:15" ht="12"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</row>
    <row r="195" spans="2:15" ht="12"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</row>
    <row r="196" spans="2:15" ht="12"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</row>
    <row r="197" spans="2:15" ht="12"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</row>
    <row r="198" spans="2:15" ht="12"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</row>
    <row r="199" spans="2:15" ht="12"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</row>
    <row r="200" spans="2:15" ht="12"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</row>
    <row r="201" spans="2:15" ht="12"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</row>
    <row r="202" spans="2:15" ht="12"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</row>
    <row r="203" spans="2:15" ht="12"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</row>
    <row r="204" spans="2:15" ht="12"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</row>
    <row r="205" spans="2:15" ht="12"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</row>
    <row r="206" spans="2:15" ht="12"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</row>
    <row r="207" spans="2:15" ht="12"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</row>
    <row r="208" spans="2:15" ht="12"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</row>
    <row r="209" spans="2:15" ht="12"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</row>
    <row r="210" spans="2:15" ht="12"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</row>
    <row r="211" spans="2:15" ht="12"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</row>
    <row r="212" spans="2:15" ht="12"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</row>
    <row r="213" spans="2:15" ht="12"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</row>
    <row r="214" spans="2:15" ht="12"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</row>
    <row r="215" spans="2:15" ht="12"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</row>
    <row r="216" spans="2:15" ht="12"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</row>
    <row r="217" spans="2:15" ht="12"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</row>
    <row r="218" spans="2:15" ht="12"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</row>
    <row r="219" spans="2:15" ht="12"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</row>
    <row r="220" spans="2:15" ht="12"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</row>
    <row r="221" spans="2:15" ht="12"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</row>
    <row r="222" spans="2:15" ht="12"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</row>
    <row r="223" spans="2:15" ht="12"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</row>
    <row r="224" spans="2:15" ht="12"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</row>
    <row r="225" spans="2:15" ht="12"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</row>
    <row r="226" spans="2:15" ht="12"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</row>
    <row r="227" spans="2:15" ht="12"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</row>
    <row r="228" spans="2:15" ht="12"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</row>
    <row r="229" spans="2:15" ht="12"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</row>
    <row r="230" spans="2:15" ht="12"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</row>
    <row r="231" spans="2:15" ht="12"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</row>
    <row r="232" spans="2:15" ht="12"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</row>
    <row r="233" spans="2:15" ht="12"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</row>
    <row r="234" spans="2:15" ht="12"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</row>
    <row r="235" spans="2:15" ht="12"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</row>
    <row r="236" spans="2:15" ht="12"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</row>
    <row r="237" spans="2:15" ht="12"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</row>
    <row r="238" spans="2:15" ht="12"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</row>
    <row r="239" spans="2:15" ht="12"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</row>
    <row r="240" spans="2:15" ht="12"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</row>
    <row r="241" spans="2:15" ht="12"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</row>
    <row r="242" spans="2:15" ht="12"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</row>
    <row r="243" spans="2:15" ht="12"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</row>
    <row r="244" spans="2:15" ht="12"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</row>
    <row r="245" spans="2:15" ht="12"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</row>
    <row r="246" spans="2:15" ht="12"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</row>
    <row r="247" spans="2:15" ht="12"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</row>
    <row r="248" spans="2:15" ht="12"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</row>
    <row r="249" spans="2:15" ht="12"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</row>
    <row r="250" spans="2:15" ht="12"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</row>
    <row r="251" spans="2:15" ht="12"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</row>
    <row r="252" spans="2:15" ht="12"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</row>
    <row r="253" spans="2:15" ht="12"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</row>
    <row r="254" spans="2:15" ht="12"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</row>
    <row r="255" spans="2:15" ht="12"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</row>
    <row r="256" spans="2:15" ht="12"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</row>
    <row r="257" spans="2:15" ht="12"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</row>
    <row r="258" spans="2:15" ht="12"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</row>
    <row r="259" spans="2:15" ht="12"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</row>
    <row r="260" spans="2:15" ht="12"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</row>
    <row r="261" spans="2:15" ht="12"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</row>
    <row r="262" spans="2:15" ht="12"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</row>
    <row r="263" spans="2:15" ht="12"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</row>
    <row r="264" spans="2:15" ht="12"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</row>
    <row r="265" spans="2:15" ht="12"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</row>
    <row r="266" spans="2:15" ht="12"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</row>
    <row r="267" spans="2:15" ht="12"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</row>
    <row r="268" spans="2:15" ht="12"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</row>
    <row r="269" spans="2:15" ht="12"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</row>
    <row r="270" spans="2:15" ht="12"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</row>
    <row r="271" spans="2:15" ht="12"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</row>
    <row r="272" spans="2:15" ht="12"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</row>
    <row r="273" spans="2:15" ht="12"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</row>
    <row r="274" spans="2:15" ht="12"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</row>
    <row r="275" spans="2:15" ht="12"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</row>
    <row r="276" spans="2:15" ht="12"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</row>
    <row r="277" spans="2:15" ht="12"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</row>
    <row r="278" spans="2:15" ht="12"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</row>
    <row r="279" spans="2:15" ht="12"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</row>
    <row r="280" spans="2:15" ht="12"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</row>
    <row r="281" spans="2:15" ht="12"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</row>
    <row r="282" spans="2:15" ht="12"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</row>
    <row r="283" spans="2:15" ht="12"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</row>
    <row r="284" spans="2:15" ht="12"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</row>
    <row r="285" spans="2:15" ht="12"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</row>
    <row r="286" spans="2:15" ht="12"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</row>
    <row r="287" spans="2:15" ht="12"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</row>
    <row r="288" spans="2:15" ht="12"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</row>
    <row r="289" spans="2:15" ht="12"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</row>
    <row r="290" spans="2:15" ht="12"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</row>
    <row r="291" spans="2:15" ht="12"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</row>
    <row r="292" spans="2:15" ht="12"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</row>
    <row r="293" spans="2:15" ht="12"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</row>
    <row r="294" spans="2:15" ht="12"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</row>
    <row r="295" spans="2:15" ht="12"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</row>
    <row r="296" spans="2:15" ht="12"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</row>
    <row r="297" spans="2:15" ht="12"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</row>
    <row r="298" spans="2:15" ht="12"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</row>
    <row r="299" spans="2:15" ht="12"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</row>
    <row r="300" spans="2:15" ht="12"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</row>
    <row r="301" spans="2:15" ht="12"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</row>
    <row r="302" spans="2:15" ht="12"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</row>
    <row r="303" spans="2:15" ht="12"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</row>
    <row r="304" spans="2:15" ht="12"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</row>
    <row r="305" spans="2:15" ht="12"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</row>
    <row r="306" spans="2:15" ht="12"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</row>
    <row r="307" spans="2:15" ht="12"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</row>
    <row r="308" spans="2:15" ht="12"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</row>
    <row r="309" spans="2:15" ht="12"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</row>
    <row r="310" spans="2:15" ht="12"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</row>
    <row r="311" spans="2:15" ht="12"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</row>
    <row r="312" spans="2:15" ht="12"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</row>
    <row r="313" spans="2:15" ht="12"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</row>
    <row r="314" spans="2:15" ht="12"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</row>
    <row r="315" spans="2:15" ht="12"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</row>
    <row r="316" spans="2:15" ht="12"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</row>
    <row r="317" spans="2:15" ht="12"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</row>
    <row r="318" spans="2:15" ht="12"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</row>
    <row r="319" spans="2:15" ht="12"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</row>
    <row r="320" spans="2:15" ht="12"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</row>
    <row r="321" spans="2:15" ht="12"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</row>
    <row r="322" spans="2:15" ht="12"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</row>
    <row r="323" spans="2:15" ht="12"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</row>
    <row r="324" spans="2:15" ht="12"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</row>
    <row r="325" spans="2:15" ht="12"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</row>
    <row r="326" spans="2:15" ht="12"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</row>
    <row r="327" spans="2:15" ht="12"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</row>
    <row r="328" spans="2:15" ht="12"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</row>
    <row r="329" spans="2:15" ht="12"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</row>
    <row r="330" spans="2:15" ht="12"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</row>
    <row r="331" spans="2:15" ht="12"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</row>
    <row r="332" spans="2:15" ht="12"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</row>
    <row r="333" spans="2:15" ht="12"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</row>
    <row r="334" spans="2:15" ht="12"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</row>
    <row r="335" spans="2:15" ht="12"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</row>
    <row r="336" spans="2:15" ht="12"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</row>
    <row r="337" spans="2:15" ht="12"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</row>
    <row r="338" spans="2:15" ht="12"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</row>
    <row r="339" spans="2:15" ht="12"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</row>
    <row r="340" spans="2:15" ht="12"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</row>
    <row r="341" spans="2:15" ht="12"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</row>
    <row r="342" spans="2:15" ht="12"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</row>
    <row r="343" spans="2:15" ht="12"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</row>
    <row r="344" spans="2:15" ht="12"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</row>
    <row r="345" spans="2:15" ht="12"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</row>
    <row r="346" spans="2:15" ht="12"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</row>
    <row r="347" spans="2:15" ht="12"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</row>
    <row r="348" spans="2:15" ht="12"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</row>
    <row r="349" spans="2:15" ht="12"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</row>
    <row r="350" spans="2:15" ht="12"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</row>
    <row r="351" spans="2:15" ht="12"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</row>
    <row r="352" spans="2:15" ht="12"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</row>
    <row r="353" spans="2:15" ht="12"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</row>
    <row r="354" spans="2:15" ht="12"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</row>
    <row r="355" spans="2:15" ht="12"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</row>
    <row r="356" spans="2:15" ht="12"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</row>
    <row r="357" spans="2:15" ht="12"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</row>
    <row r="358" spans="2:15" ht="12"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</row>
    <row r="359" spans="2:15" ht="12"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</row>
    <row r="360" spans="2:15" ht="12"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</row>
    <row r="361" spans="2:15" ht="12"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</row>
  </sheetData>
  <mergeCells count="24">
    <mergeCell ref="A67:A76"/>
    <mergeCell ref="A11:A17"/>
    <mergeCell ref="A36:A44"/>
    <mergeCell ref="A45:A51"/>
    <mergeCell ref="C6:G6"/>
    <mergeCell ref="C7:C8"/>
    <mergeCell ref="D7:D8"/>
    <mergeCell ref="G7:G8"/>
    <mergeCell ref="A54:A66"/>
    <mergeCell ref="H7:H8"/>
    <mergeCell ref="A52:A53"/>
    <mergeCell ref="M6:O6"/>
    <mergeCell ref="M7:M8"/>
    <mergeCell ref="N7:N8"/>
    <mergeCell ref="O7:O8"/>
    <mergeCell ref="H6:L6"/>
    <mergeCell ref="I7:I8"/>
    <mergeCell ref="J7:J8"/>
    <mergeCell ref="K7:K8"/>
    <mergeCell ref="L7:L8"/>
    <mergeCell ref="A18:A27"/>
    <mergeCell ref="A28:A35"/>
    <mergeCell ref="E7:E8"/>
    <mergeCell ref="F7:F8"/>
  </mergeCells>
  <phoneticPr fontId="1"/>
  <printOptions horizontalCentered="1"/>
  <pageMargins left="0.5" right="0.5" top="0.5" bottom="0.5" header="0.5" footer="0.5"/>
  <pageSetup paperSize="5" scale="80" fitToHeight="0" orientation="landscape" r:id="rId1"/>
  <headerFooter alignWithMargins="0">
    <oddFooter>&amp;C&amp;P of &amp;N</oddFooter>
  </headerFooter>
  <rowBreaks count="2" manualBreakCount="2">
    <brk id="35" max="16383" man="1"/>
    <brk id="5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DE4854496543478735DC12983CDEE1" ma:contentTypeVersion="4" ma:contentTypeDescription="Create a new document." ma:contentTypeScope="" ma:versionID="3f8dfddfcb65042917ee611ac94adc54">
  <xsd:schema xmlns:xsd="http://www.w3.org/2001/XMLSchema" xmlns:xs="http://www.w3.org/2001/XMLSchema" xmlns:p="http://schemas.microsoft.com/office/2006/metadata/properties" xmlns:ns2="e63b7705-43da-4338-9720-9083e033ac0f" xmlns:ns3="1b526818-ced6-40fe-b7c8-b34306125323" targetNamespace="http://schemas.microsoft.com/office/2006/metadata/properties" ma:root="true" ma:fieldsID="d88a965fe4ccb06dd8706fd1b7e0a2ee" ns2:_="" ns3:_="">
    <xsd:import namespace="e63b7705-43da-4338-9720-9083e033ac0f"/>
    <xsd:import namespace="1b526818-ced6-40fe-b7c8-b3430612532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b7705-43da-4338-9720-9083e033ac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26818-ced6-40fe-b7c8-b34306125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0B2C57-96E6-459A-B312-F5C6C1DD03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AF8C06-89C2-4602-95AA-E1039365E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3b7705-43da-4338-9720-9083e033ac0f"/>
    <ds:schemaRef ds:uri="1b526818-ced6-40fe-b7c8-b343061253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557565-7FE5-4701-AF12-FC86A59E4B01}">
  <ds:schemaRefs>
    <ds:schemaRef ds:uri="1b526818-ced6-40fe-b7c8-b34306125323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e63b7705-43da-4338-9720-9083e033ac0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College SFR</vt:lpstr>
      <vt:lpstr>'College SFR'!Print_Area</vt:lpstr>
      <vt:lpstr>'College SFR'!Print_Titles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Academic Affairs</dc:creator>
  <cp:keywords/>
  <dc:description/>
  <cp:lastModifiedBy>Jeffrey L. Reyes</cp:lastModifiedBy>
  <cp:revision/>
  <cp:lastPrinted>2022-05-12T19:23:07Z</cp:lastPrinted>
  <dcterms:created xsi:type="dcterms:W3CDTF">2001-08-29T22:59:35Z</dcterms:created>
  <dcterms:modified xsi:type="dcterms:W3CDTF">2022-09-15T18:21:09Z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0x0101002BDE4854496543478735DC12983CDEE1</vt:lpwstr>
  </property>
</Properties>
</file>