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les IRAP\Web Site\NEW IRAR WEB SITE\Enrollment\"/>
    </mc:Choice>
  </mc:AlternateContent>
  <bookViews>
    <workbookView xWindow="0" yWindow="0" windowWidth="28800" windowHeight="12435" activeTab="1"/>
    <workbookView xWindow="0" yWindow="0" windowWidth="28800" windowHeight="13020" activeTab="1"/>
  </bookViews>
  <sheets>
    <sheet name="Ugrad Majors-Actual" sheetId="3" r:id="rId1"/>
    <sheet name="Ugrad Majors-%Chg" sheetId="4" r:id="rId2"/>
  </sheets>
  <definedNames>
    <definedName name="_xlnm.Print_Area" localSheetId="1">'Ugrad Majors-%Chg'!$A$1:$N$85</definedName>
    <definedName name="_xlnm.Print_Area" localSheetId="0">'Ugrad Majors-Actual'!$A$1:$O$83</definedName>
    <definedName name="_xlnm.Print_Titles" localSheetId="1">'Ugrad Majors-%Chg'!$1:$7</definedName>
    <definedName name="_xlnm.Print_Titles" localSheetId="0">'Ugrad Majors-Actual'!$1:$7</definedName>
  </definedNames>
  <calcPr calcId="152511" concurrentCalc="0"/>
</workbook>
</file>

<file path=xl/calcChain.xml><?xml version="1.0" encoding="utf-8"?>
<calcChain xmlns="http://schemas.openxmlformats.org/spreadsheetml/2006/main">
  <c r="A67" i="4" l="1"/>
  <c r="M8" i="4"/>
  <c r="K8" i="4"/>
  <c r="L8" i="4"/>
  <c r="M8" i="3"/>
  <c r="N20" i="4"/>
  <c r="O8" i="3"/>
  <c r="N8" i="3"/>
  <c r="A53" i="4"/>
  <c r="F42" i="4"/>
  <c r="L79" i="4"/>
  <c r="K79" i="4"/>
  <c r="E79" i="4"/>
  <c r="D79" i="4"/>
  <c r="C79" i="4"/>
  <c r="L77" i="4"/>
  <c r="K77" i="4"/>
  <c r="E77" i="4"/>
  <c r="D77" i="4"/>
  <c r="C77" i="4"/>
  <c r="L76" i="4"/>
  <c r="K76" i="4"/>
  <c r="J76" i="4"/>
  <c r="I76" i="4"/>
  <c r="H76" i="4"/>
  <c r="G76" i="4"/>
  <c r="F76" i="4"/>
  <c r="E76" i="4"/>
  <c r="D76" i="4"/>
  <c r="C76" i="4"/>
  <c r="L75" i="4"/>
  <c r="K75" i="4"/>
  <c r="J75" i="4"/>
  <c r="I75" i="4"/>
  <c r="H75" i="4"/>
  <c r="G75" i="4"/>
  <c r="F75" i="4"/>
  <c r="E75" i="4"/>
  <c r="D75" i="4"/>
  <c r="C75" i="4"/>
  <c r="L74" i="4"/>
  <c r="K74" i="4"/>
  <c r="J74" i="4"/>
  <c r="I74" i="4"/>
  <c r="H74" i="4"/>
  <c r="G74" i="4"/>
  <c r="F74" i="4"/>
  <c r="E74" i="4"/>
  <c r="D74" i="4"/>
  <c r="C74" i="4"/>
  <c r="L73" i="4"/>
  <c r="K73" i="4"/>
  <c r="J73" i="4"/>
  <c r="I73" i="4"/>
  <c r="H73" i="4"/>
  <c r="G73" i="4"/>
  <c r="F73" i="4"/>
  <c r="E73" i="4"/>
  <c r="D73" i="4"/>
  <c r="C73" i="4"/>
  <c r="L72" i="4"/>
  <c r="K72" i="4"/>
  <c r="J72" i="4"/>
  <c r="I72" i="4"/>
  <c r="H72" i="4"/>
  <c r="G72" i="4"/>
  <c r="F72" i="4"/>
  <c r="E72" i="4"/>
  <c r="D72" i="4"/>
  <c r="C72" i="4"/>
  <c r="L71" i="4"/>
  <c r="K71" i="4"/>
  <c r="J71" i="4"/>
  <c r="I71" i="4"/>
  <c r="H71" i="4"/>
  <c r="G71" i="4"/>
  <c r="F71" i="4"/>
  <c r="E71" i="4"/>
  <c r="D71" i="4"/>
  <c r="C71" i="4"/>
  <c r="L70" i="4"/>
  <c r="K70" i="4"/>
  <c r="J70" i="4"/>
  <c r="I70" i="4"/>
  <c r="H70" i="4"/>
  <c r="G70" i="4"/>
  <c r="F70" i="4"/>
  <c r="E70" i="4"/>
  <c r="D70" i="4"/>
  <c r="C70" i="4"/>
  <c r="L67" i="4"/>
  <c r="K67" i="4"/>
  <c r="F67" i="4"/>
  <c r="E67" i="4"/>
  <c r="D67" i="4"/>
  <c r="C67" i="4"/>
  <c r="L66" i="4"/>
  <c r="K66" i="4"/>
  <c r="J66" i="4"/>
  <c r="I66" i="4"/>
  <c r="H66" i="4"/>
  <c r="G66" i="4"/>
  <c r="F66" i="4"/>
  <c r="E66" i="4"/>
  <c r="D66" i="4"/>
  <c r="C66" i="4"/>
  <c r="L65" i="4"/>
  <c r="K65" i="4"/>
  <c r="J65" i="4"/>
  <c r="I65" i="4"/>
  <c r="H65" i="4"/>
  <c r="G65" i="4"/>
  <c r="F65" i="4"/>
  <c r="E65" i="4"/>
  <c r="D65" i="4"/>
  <c r="C65" i="4"/>
  <c r="L64" i="4"/>
  <c r="K64" i="4"/>
  <c r="J64" i="4"/>
  <c r="I64" i="4"/>
  <c r="H64" i="4"/>
  <c r="G64" i="4"/>
  <c r="F64" i="4"/>
  <c r="E64" i="4"/>
  <c r="D64" i="4"/>
  <c r="C64" i="4"/>
  <c r="L63" i="4"/>
  <c r="K63" i="4"/>
  <c r="J63" i="4"/>
  <c r="I63" i="4"/>
  <c r="H63" i="4"/>
  <c r="G63" i="4"/>
  <c r="F63" i="4"/>
  <c r="E63" i="4"/>
  <c r="D63" i="4"/>
  <c r="C63" i="4"/>
  <c r="L62" i="4"/>
  <c r="K62" i="4"/>
  <c r="J62" i="4"/>
  <c r="I62" i="4"/>
  <c r="H62" i="4"/>
  <c r="G62" i="4"/>
  <c r="F62" i="4"/>
  <c r="E62" i="4"/>
  <c r="D62" i="4"/>
  <c r="C62" i="4"/>
  <c r="L61" i="4"/>
  <c r="K61" i="4"/>
  <c r="J61" i="4"/>
  <c r="I61" i="4"/>
  <c r="H61" i="4"/>
  <c r="G61" i="4"/>
  <c r="F61" i="4"/>
  <c r="E61" i="4"/>
  <c r="D61" i="4"/>
  <c r="C61" i="4"/>
  <c r="L60" i="4"/>
  <c r="K60" i="4"/>
  <c r="J60" i="4"/>
  <c r="I60" i="4"/>
  <c r="H60" i="4"/>
  <c r="G60" i="4"/>
  <c r="F60" i="4"/>
  <c r="E60" i="4"/>
  <c r="D60" i="4"/>
  <c r="C60" i="4"/>
  <c r="L59" i="4"/>
  <c r="K59" i="4"/>
  <c r="J59" i="4"/>
  <c r="I59" i="4"/>
  <c r="H59" i="4"/>
  <c r="G59" i="4"/>
  <c r="F59" i="4"/>
  <c r="E59" i="4"/>
  <c r="D59" i="4"/>
  <c r="C59" i="4"/>
  <c r="L58" i="4"/>
  <c r="K58" i="4"/>
  <c r="J58" i="4"/>
  <c r="I58" i="4"/>
  <c r="H58" i="4"/>
  <c r="G58" i="4"/>
  <c r="F58" i="4"/>
  <c r="E58" i="4"/>
  <c r="D58" i="4"/>
  <c r="C58" i="4"/>
  <c r="L57" i="4"/>
  <c r="K57" i="4"/>
  <c r="J57" i="4"/>
  <c r="I57" i="4"/>
  <c r="H57" i="4"/>
  <c r="G57" i="4"/>
  <c r="F57" i="4"/>
  <c r="E57" i="4"/>
  <c r="D57" i="4"/>
  <c r="C57" i="4"/>
  <c r="L54" i="4"/>
  <c r="K54" i="4"/>
  <c r="J54" i="4"/>
  <c r="I54" i="4"/>
  <c r="H54" i="4"/>
  <c r="G54" i="4"/>
  <c r="F54" i="4"/>
  <c r="E54" i="4"/>
  <c r="D54" i="4"/>
  <c r="C54" i="4"/>
  <c r="L51" i="4"/>
  <c r="K51" i="4"/>
  <c r="E51" i="4"/>
  <c r="D51" i="4"/>
  <c r="C51" i="4"/>
  <c r="L50" i="4"/>
  <c r="K50" i="4"/>
  <c r="J50" i="4"/>
  <c r="I50" i="4"/>
  <c r="H50" i="4"/>
  <c r="G50" i="4"/>
  <c r="F50" i="4"/>
  <c r="E50" i="4"/>
  <c r="D50" i="4"/>
  <c r="C50" i="4"/>
  <c r="L49" i="4"/>
  <c r="K49" i="4"/>
  <c r="J49" i="4"/>
  <c r="I49" i="4"/>
  <c r="H49" i="4"/>
  <c r="G49" i="4"/>
  <c r="F49" i="4"/>
  <c r="E49" i="4"/>
  <c r="D49" i="4"/>
  <c r="C49" i="4"/>
  <c r="L48" i="4"/>
  <c r="K48" i="4"/>
  <c r="J48" i="4"/>
  <c r="I48" i="4"/>
  <c r="H48" i="4"/>
  <c r="G48" i="4"/>
  <c r="F48" i="4"/>
  <c r="E48" i="4"/>
  <c r="D48" i="4"/>
  <c r="C48" i="4"/>
  <c r="L47" i="4"/>
  <c r="K47" i="4"/>
  <c r="J47" i="4"/>
  <c r="I47" i="4"/>
  <c r="H47" i="4"/>
  <c r="G47" i="4"/>
  <c r="F47" i="4"/>
  <c r="E47" i="4"/>
  <c r="D47" i="4"/>
  <c r="C47" i="4"/>
  <c r="L44" i="4"/>
  <c r="K44" i="4"/>
  <c r="H44" i="4"/>
  <c r="G44" i="4"/>
  <c r="E44" i="4"/>
  <c r="D44" i="4"/>
  <c r="C44" i="4"/>
  <c r="L43" i="4"/>
  <c r="K43" i="4"/>
  <c r="J43" i="4"/>
  <c r="I43" i="4"/>
  <c r="H43" i="4"/>
  <c r="G43" i="4"/>
  <c r="F43" i="4"/>
  <c r="E43" i="4"/>
  <c r="D43" i="4"/>
  <c r="C43" i="4"/>
  <c r="L42" i="4"/>
  <c r="K42" i="4"/>
  <c r="J42" i="4"/>
  <c r="I42" i="4"/>
  <c r="H42" i="4"/>
  <c r="G42" i="4"/>
  <c r="E42" i="4"/>
  <c r="D42" i="4"/>
  <c r="C42" i="4"/>
  <c r="L41" i="4"/>
  <c r="K41" i="4"/>
  <c r="J41" i="4"/>
  <c r="I41" i="4"/>
  <c r="H41" i="4"/>
  <c r="G41" i="4"/>
  <c r="F41" i="4"/>
  <c r="E41" i="4"/>
  <c r="D41" i="4"/>
  <c r="C41" i="4"/>
  <c r="L40" i="4"/>
  <c r="K40" i="4"/>
  <c r="J40" i="4"/>
  <c r="I40" i="4"/>
  <c r="H40" i="4"/>
  <c r="G40" i="4"/>
  <c r="F40" i="4"/>
  <c r="E40" i="4"/>
  <c r="D40" i="4"/>
  <c r="C40" i="4"/>
  <c r="L39" i="4"/>
  <c r="K39" i="4"/>
  <c r="J39" i="4"/>
  <c r="I39" i="4"/>
  <c r="H39" i="4"/>
  <c r="G39" i="4"/>
  <c r="F39" i="4"/>
  <c r="E39" i="4"/>
  <c r="D39" i="4"/>
  <c r="C39" i="4"/>
  <c r="L38" i="4"/>
  <c r="K38" i="4"/>
  <c r="J38" i="4"/>
  <c r="I38" i="4"/>
  <c r="H38" i="4"/>
  <c r="G38" i="4"/>
  <c r="F38" i="4"/>
  <c r="E38" i="4"/>
  <c r="D38" i="4"/>
  <c r="C38" i="4"/>
  <c r="L37" i="4"/>
  <c r="K37" i="4"/>
  <c r="J37" i="4"/>
  <c r="I37" i="4"/>
  <c r="H37" i="4"/>
  <c r="G37" i="4"/>
  <c r="F37" i="4"/>
  <c r="E37" i="4"/>
  <c r="D37" i="4"/>
  <c r="C37" i="4"/>
  <c r="L33" i="4"/>
  <c r="K33" i="4"/>
  <c r="H33" i="4"/>
  <c r="E33" i="4"/>
  <c r="D33" i="4"/>
  <c r="C33" i="4"/>
  <c r="L32" i="4"/>
  <c r="K32" i="4"/>
  <c r="J32" i="4"/>
  <c r="I32" i="4"/>
  <c r="H32" i="4"/>
  <c r="G32" i="4"/>
  <c r="F32" i="4"/>
  <c r="E32" i="4"/>
  <c r="D32" i="4"/>
  <c r="C32" i="4"/>
  <c r="L31" i="4"/>
  <c r="K31" i="4"/>
  <c r="J31" i="4"/>
  <c r="I31" i="4"/>
  <c r="H31" i="4"/>
  <c r="G31" i="4"/>
  <c r="F31" i="4"/>
  <c r="E31" i="4"/>
  <c r="D31" i="4"/>
  <c r="C31" i="4"/>
  <c r="L26" i="4"/>
  <c r="K26" i="4"/>
  <c r="E26" i="4"/>
  <c r="D26" i="4"/>
  <c r="C26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6" i="4"/>
  <c r="K16" i="4"/>
  <c r="J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3" i="4"/>
  <c r="K13" i="4"/>
  <c r="J13" i="4"/>
  <c r="I13" i="4"/>
  <c r="H13" i="4"/>
  <c r="G13" i="4"/>
  <c r="F13" i="4"/>
  <c r="E13" i="4"/>
  <c r="D13" i="4"/>
  <c r="C13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J8" i="4"/>
  <c r="I8" i="4"/>
  <c r="H8" i="4"/>
  <c r="G8" i="4"/>
  <c r="F8" i="4"/>
  <c r="E8" i="4"/>
  <c r="D8" i="4"/>
  <c r="C8" i="4"/>
  <c r="O54" i="3"/>
  <c r="N54" i="3"/>
  <c r="N15" i="3"/>
  <c r="N14" i="3"/>
  <c r="N13" i="3"/>
  <c r="N12" i="3"/>
  <c r="N11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4"/>
  <c r="G67" i="4"/>
  <c r="O67" i="3"/>
  <c r="J67" i="4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F77" i="4"/>
  <c r="G77" i="4"/>
  <c r="H77" i="4"/>
  <c r="I77" i="4"/>
  <c r="J77" i="4"/>
  <c r="M26" i="3"/>
  <c r="F33" i="4"/>
  <c r="M44" i="3"/>
  <c r="F51" i="4"/>
  <c r="G16" i="4"/>
  <c r="G26" i="4"/>
  <c r="M26" i="4"/>
  <c r="M33" i="4"/>
  <c r="N44" i="3"/>
  <c r="M51" i="4"/>
  <c r="H16" i="4"/>
  <c r="H26" i="4"/>
  <c r="I16" i="4"/>
  <c r="N33" i="4"/>
  <c r="I44" i="4"/>
  <c r="N51" i="4"/>
  <c r="J79" i="4"/>
  <c r="J33" i="4"/>
  <c r="J44" i="4"/>
  <c r="J51" i="4"/>
  <c r="O57" i="3"/>
  <c r="N57" i="3"/>
  <c r="M57" i="3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M66" i="4"/>
  <c r="N66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57" i="4"/>
  <c r="M57" i="4"/>
  <c r="M48" i="4"/>
  <c r="N48" i="4"/>
  <c r="M49" i="4"/>
  <c r="N49" i="4"/>
  <c r="M50" i="4"/>
  <c r="N50" i="4"/>
  <c r="N47" i="4"/>
  <c r="M47" i="4"/>
  <c r="N54" i="4"/>
  <c r="M54" i="4"/>
  <c r="M54" i="3"/>
  <c r="M50" i="3"/>
  <c r="M49" i="3"/>
  <c r="M48" i="3"/>
  <c r="N48" i="3"/>
  <c r="O48" i="3"/>
  <c r="N49" i="3"/>
  <c r="O49" i="3"/>
  <c r="N50" i="3"/>
  <c r="O50" i="3"/>
  <c r="M42" i="3"/>
  <c r="M47" i="3"/>
  <c r="O47" i="3"/>
  <c r="N47" i="3"/>
  <c r="M38" i="4"/>
  <c r="N38" i="4"/>
  <c r="M39" i="4"/>
  <c r="N39" i="4"/>
  <c r="M40" i="4"/>
  <c r="N40" i="4"/>
  <c r="M41" i="4"/>
  <c r="N41" i="4"/>
  <c r="M42" i="4"/>
  <c r="N42" i="4"/>
  <c r="M43" i="4"/>
  <c r="N43" i="4"/>
  <c r="N37" i="4"/>
  <c r="M37" i="4"/>
  <c r="M38" i="3"/>
  <c r="N38" i="3"/>
  <c r="O38" i="3"/>
  <c r="M39" i="3"/>
  <c r="N39" i="3"/>
  <c r="O39" i="3"/>
  <c r="M40" i="3"/>
  <c r="N40" i="3"/>
  <c r="O40" i="3"/>
  <c r="M41" i="3"/>
  <c r="N41" i="3"/>
  <c r="O41" i="3"/>
  <c r="N42" i="3"/>
  <c r="O42" i="3"/>
  <c r="M43" i="3"/>
  <c r="N43" i="3"/>
  <c r="O43" i="3"/>
  <c r="N37" i="3"/>
  <c r="O37" i="3"/>
  <c r="M37" i="3"/>
  <c r="M32" i="4"/>
  <c r="N32" i="4"/>
  <c r="N31" i="4"/>
  <c r="M31" i="4"/>
  <c r="M32" i="3"/>
  <c r="N32" i="3"/>
  <c r="O32" i="3"/>
  <c r="O31" i="3"/>
  <c r="N31" i="3"/>
  <c r="M31" i="3"/>
  <c r="M21" i="4"/>
  <c r="N21" i="4"/>
  <c r="M22" i="4"/>
  <c r="N22" i="4"/>
  <c r="M23" i="4"/>
  <c r="N23" i="4"/>
  <c r="M24" i="4"/>
  <c r="N24" i="4"/>
  <c r="M25" i="4"/>
  <c r="N25" i="4"/>
  <c r="N26" i="4"/>
  <c r="N19" i="4"/>
  <c r="M19" i="4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O19" i="3"/>
  <c r="N19" i="3"/>
  <c r="M19" i="3"/>
  <c r="M12" i="4"/>
  <c r="N12" i="4"/>
  <c r="M13" i="4"/>
  <c r="N13" i="4"/>
  <c r="M14" i="4"/>
  <c r="N14" i="4"/>
  <c r="M15" i="4"/>
  <c r="N15" i="4"/>
  <c r="N11" i="4"/>
  <c r="M11" i="4"/>
  <c r="O15" i="3"/>
  <c r="M15" i="3"/>
  <c r="M12" i="3"/>
  <c r="O12" i="3"/>
  <c r="M13" i="3"/>
  <c r="O13" i="3"/>
  <c r="M14" i="3"/>
  <c r="O14" i="3"/>
  <c r="O11" i="3"/>
  <c r="M11" i="3"/>
  <c r="N8" i="4"/>
  <c r="O36" i="3"/>
  <c r="O30" i="3"/>
  <c r="O29" i="3"/>
  <c r="N36" i="3"/>
  <c r="N30" i="3"/>
  <c r="N29" i="3"/>
  <c r="M36" i="3"/>
  <c r="M30" i="3"/>
  <c r="M29" i="3"/>
  <c r="A8" i="4"/>
  <c r="A79" i="4"/>
  <c r="A77" i="4"/>
  <c r="A74" i="4"/>
  <c r="A73" i="4"/>
  <c r="A72" i="4"/>
  <c r="A71" i="4"/>
  <c r="A70" i="4"/>
  <c r="A69" i="4"/>
  <c r="A66" i="4"/>
  <c r="A65" i="4"/>
  <c r="A64" i="4"/>
  <c r="A63" i="4"/>
  <c r="A62" i="4"/>
  <c r="A61" i="4"/>
  <c r="A60" i="4"/>
  <c r="A59" i="4"/>
  <c r="A58" i="4"/>
  <c r="A57" i="4"/>
  <c r="A56" i="4"/>
  <c r="A54" i="4"/>
  <c r="A51" i="4"/>
  <c r="A50" i="4"/>
  <c r="A49" i="4"/>
  <c r="A48" i="4"/>
  <c r="A47" i="4"/>
  <c r="A46" i="4"/>
  <c r="A44" i="4"/>
  <c r="A43" i="4"/>
  <c r="A42" i="4"/>
  <c r="A41" i="4"/>
  <c r="A40" i="4"/>
  <c r="A39" i="4"/>
  <c r="A38" i="4"/>
  <c r="A37" i="4"/>
  <c r="A36" i="4"/>
  <c r="A35" i="4"/>
  <c r="A33" i="4"/>
  <c r="A32" i="4"/>
  <c r="A31" i="4"/>
  <c r="A30" i="4"/>
  <c r="A29" i="4"/>
  <c r="A28" i="4"/>
  <c r="A26" i="4"/>
  <c r="A25" i="4"/>
  <c r="A24" i="4"/>
  <c r="A23" i="4"/>
  <c r="A22" i="4"/>
  <c r="A21" i="4"/>
  <c r="A20" i="4"/>
  <c r="A19" i="4"/>
  <c r="A18" i="4"/>
  <c r="A16" i="4"/>
  <c r="A15" i="4"/>
  <c r="A14" i="4"/>
  <c r="A13" i="4"/>
  <c r="A12" i="4"/>
  <c r="A11" i="4"/>
  <c r="A10" i="4"/>
  <c r="G33" i="4"/>
  <c r="I51" i="4"/>
  <c r="G51" i="4"/>
  <c r="H51" i="4"/>
  <c r="H67" i="4"/>
  <c r="O44" i="3"/>
  <c r="N77" i="4"/>
  <c r="M16" i="4"/>
  <c r="N16" i="3"/>
  <c r="N16" i="4"/>
  <c r="N44" i="4"/>
  <c r="N33" i="3"/>
  <c r="M44" i="4"/>
  <c r="I26" i="4"/>
  <c r="O26" i="3"/>
  <c r="M79" i="3"/>
  <c r="F79" i="4"/>
  <c r="O51" i="3"/>
  <c r="N26" i="3"/>
  <c r="O16" i="3"/>
  <c r="M16" i="3"/>
  <c r="O33" i="3"/>
  <c r="M33" i="3"/>
  <c r="F44" i="4"/>
  <c r="N67" i="4"/>
  <c r="M67" i="3"/>
  <c r="J26" i="4"/>
  <c r="H79" i="4"/>
  <c r="N77" i="3"/>
  <c r="O77" i="3"/>
  <c r="I33" i="4"/>
  <c r="F26" i="4"/>
  <c r="I67" i="4"/>
  <c r="N67" i="3"/>
  <c r="N51" i="3"/>
  <c r="M51" i="3"/>
  <c r="G79" i="4"/>
  <c r="M79" i="4"/>
  <c r="N79" i="3"/>
  <c r="N79" i="4"/>
  <c r="O79" i="3"/>
  <c r="I79" i="4"/>
</calcChain>
</file>

<file path=xl/sharedStrings.xml><?xml version="1.0" encoding="utf-8"?>
<sst xmlns="http://schemas.openxmlformats.org/spreadsheetml/2006/main" count="113" uniqueCount="86">
  <si>
    <t>Fall</t>
  </si>
  <si>
    <t>Agriculture</t>
  </si>
  <si>
    <t>Animal and Veterinary Science</t>
  </si>
  <si>
    <t>Food Marketing &amp; Agribusiness</t>
  </si>
  <si>
    <t>Human Nutrition &amp; Food Science</t>
  </si>
  <si>
    <t>Plant Science</t>
  </si>
  <si>
    <t>Agriculture Total</t>
  </si>
  <si>
    <t>Business Administration</t>
  </si>
  <si>
    <t>Accounting</t>
  </si>
  <si>
    <t>All College</t>
  </si>
  <si>
    <t>Computer Information Systems</t>
  </si>
  <si>
    <t>Finance, Real Estate, Law</t>
  </si>
  <si>
    <t>International Bus &amp; Marketing</t>
  </si>
  <si>
    <t>Liberal Studies</t>
  </si>
  <si>
    <t>Management &amp; Human Resources</t>
  </si>
  <si>
    <t>Technology &amp; Operations Mgmt</t>
  </si>
  <si>
    <t>Business Administration Total</t>
  </si>
  <si>
    <t>Education &amp; Integrative Studies</t>
  </si>
  <si>
    <t>Department of Education</t>
  </si>
  <si>
    <t>Teacher Education</t>
  </si>
  <si>
    <t>Ethnic and Women's Studies</t>
  </si>
  <si>
    <t>Engineering</t>
  </si>
  <si>
    <t>All College - Engineering</t>
  </si>
  <si>
    <t>Aerospace Engineering</t>
  </si>
  <si>
    <t>Chemical &amp; Materials Egr</t>
  </si>
  <si>
    <t>Civil Engineering</t>
  </si>
  <si>
    <t>Electrical &amp; Computer Egr</t>
  </si>
  <si>
    <t>Industrial &amp; Manufacturing Egr</t>
  </si>
  <si>
    <t>Mechanical Engineering</t>
  </si>
  <si>
    <t>Engineering Total</t>
  </si>
  <si>
    <t>Environmental Design</t>
  </si>
  <si>
    <t>Architecture</t>
  </si>
  <si>
    <t>Art</t>
  </si>
  <si>
    <t>Landscape Architecture</t>
  </si>
  <si>
    <t>Urban and Regional Planning</t>
  </si>
  <si>
    <t>Environmental Design Total</t>
  </si>
  <si>
    <t>Collins Hospitality Management</t>
  </si>
  <si>
    <t>Hotel &amp; Restaurant Management</t>
  </si>
  <si>
    <t>Anthro/Geog</t>
  </si>
  <si>
    <t>Communication</t>
  </si>
  <si>
    <t>Economics</t>
  </si>
  <si>
    <t>English and Foreign Languages</t>
  </si>
  <si>
    <t>History</t>
  </si>
  <si>
    <t>Kinesiology &amp; Health Promotion</t>
  </si>
  <si>
    <t>Music</t>
  </si>
  <si>
    <t>Philosophy</t>
  </si>
  <si>
    <t>Political Science</t>
  </si>
  <si>
    <t xml:space="preserve">Psychology/Sociology </t>
  </si>
  <si>
    <t>Science</t>
  </si>
  <si>
    <t>Biological Sciences</t>
  </si>
  <si>
    <t>Chemistry</t>
  </si>
  <si>
    <t>Computer Science</t>
  </si>
  <si>
    <t>Geological Sciences</t>
  </si>
  <si>
    <t>Science Total</t>
  </si>
  <si>
    <t>Grand Total</t>
  </si>
  <si>
    <t>College/Department</t>
  </si>
  <si>
    <t>Base</t>
  </si>
  <si>
    <t xml:space="preserve">NOTES: </t>
  </si>
  <si>
    <t xml:space="preserve">2. "% Change" is the number of undergraduate majors for a given year expressed as percent change from the base number. </t>
  </si>
  <si>
    <t>California State Polytechnic University, Pomona</t>
  </si>
  <si>
    <t>University Programs</t>
  </si>
  <si>
    <t>Theatre and New Dance</t>
  </si>
  <si>
    <t>Mathematics and Statistics</t>
  </si>
  <si>
    <t>Physics and Astronomy</t>
  </si>
  <si>
    <t>10-Year</t>
  </si>
  <si>
    <t>5-Year</t>
  </si>
  <si>
    <t>3-Year</t>
  </si>
  <si>
    <t xml:space="preserve">1. "Base" is the number of enrolled undergraduates by department of their primary major.  </t>
  </si>
  <si>
    <t xml:space="preserve">NOTE:  Number of enrolled undergraduates by department of their primary major.  </t>
  </si>
  <si>
    <t>Electro-Mechanical Engineering Technology</t>
  </si>
  <si>
    <t>Apparel Merchandising &amp; Mgmt</t>
  </si>
  <si>
    <t>Education &amp; Integrative Studies Total**</t>
  </si>
  <si>
    <r>
      <t xml:space="preserve">Number of </t>
    </r>
    <r>
      <rPr>
        <b/>
        <sz val="14"/>
        <color indexed="17"/>
        <rFont val="Calibri"/>
        <family val="2"/>
      </rPr>
      <t>Undergraduate Majors</t>
    </r>
    <r>
      <rPr>
        <b/>
        <sz val="14"/>
        <color indexed="8"/>
        <rFont val="Calibri"/>
        <family val="2"/>
      </rPr>
      <t>, Fall 2007-Fall 2017: Historical Trend</t>
    </r>
  </si>
  <si>
    <t>Academic Research and Resources</t>
  </si>
  <si>
    <t>Slope(07-17)</t>
  </si>
  <si>
    <t>Slope(12-17)</t>
  </si>
  <si>
    <t>Slope(14-17)</t>
  </si>
  <si>
    <t>** - The Fall 2017 total for Education &amp; Integrative Studies includes 118 from Early Childhood Studies. This plan is not listed here because it only enrolled students for the first time in Fall 2016.</t>
  </si>
  <si>
    <t>Fall 2017</t>
  </si>
  <si>
    <t>Base 2012</t>
  </si>
  <si>
    <t>Base 2014</t>
  </si>
  <si>
    <t>SOURCE:  IR&amp;AR/ARAR Enrollment File (ERSS), Falls 2005-2017; IR&amp;AR/ARAR, 2017-10-20</t>
  </si>
  <si>
    <t>SOURCE:  IR&amp;AR/ARAR Enrollment File (ERSS), Falls 2007-2017; IR&amp;AR/ARAR, 2017-10-20</t>
  </si>
  <si>
    <r>
      <t xml:space="preserve">Number of </t>
    </r>
    <r>
      <rPr>
        <b/>
        <sz val="14"/>
        <color indexed="17"/>
        <rFont val="Calibri"/>
        <family val="2"/>
      </rPr>
      <t>Undergraduate Majors</t>
    </r>
    <r>
      <rPr>
        <b/>
        <sz val="14"/>
        <color indexed="8"/>
        <rFont val="Calibri"/>
        <family val="2"/>
      </rPr>
      <t xml:space="preserve"> as </t>
    </r>
    <r>
      <rPr>
        <b/>
        <sz val="14"/>
        <color indexed="10"/>
        <rFont val="Calibri"/>
        <family val="2"/>
      </rPr>
      <t>Percent Change</t>
    </r>
    <r>
      <rPr>
        <b/>
        <sz val="14"/>
        <color indexed="8"/>
        <rFont val="Calibri"/>
        <family val="2"/>
      </rPr>
      <t xml:space="preserve"> from Fall 2007, Fall 2008-Fall 2017: Historical Trend</t>
    </r>
  </si>
  <si>
    <t>Letters, Arts, &amp; Social Sciences</t>
  </si>
  <si>
    <t>Letters, Arts, &amp; Social Sciences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</si>
</sst>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18"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Geneva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12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12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0" fontId="6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4" fillId="0" borderId="0"/>
  </cellStyleXfs>
  <cellXfs count="1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3" xfId="0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/>
    </xf>
    <xf numFmtId="3" fontId="12" fillId="4" borderId="17" xfId="0" applyNumberFormat="1" applyFont="1" applyFill="1" applyBorder="1" applyAlignment="1">
      <alignment horizontal="center" vertical="center"/>
    </xf>
    <xf numFmtId="3" fontId="12" fillId="4" borderId="18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 vertical="center"/>
    </xf>
    <xf numFmtId="165" fontId="12" fillId="4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165" fontId="15" fillId="4" borderId="16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/>
    </xf>
    <xf numFmtId="3" fontId="12" fillId="4" borderId="13" xfId="0" applyNumberFormat="1" applyFont="1" applyFill="1" applyBorder="1" applyAlignment="1">
      <alignment horizontal="center" vertical="center"/>
    </xf>
    <xf numFmtId="3" fontId="12" fillId="4" borderId="22" xfId="0" applyNumberFormat="1" applyFont="1" applyFill="1" applyBorder="1" applyAlignment="1">
      <alignment horizontal="center" vertical="center"/>
    </xf>
    <xf numFmtId="165" fontId="12" fillId="4" borderId="13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165" fontId="15" fillId="4" borderId="26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5" fontId="15" fillId="4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65" fontId="15" fillId="0" borderId="26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9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2" fillId="4" borderId="17" xfId="0" applyNumberFormat="1" applyFont="1" applyFill="1" applyBorder="1" applyAlignment="1">
      <alignment horizontal="center" vertical="center"/>
    </xf>
    <xf numFmtId="164" fontId="12" fillId="4" borderId="18" xfId="0" applyNumberFormat="1" applyFont="1" applyFill="1" applyBorder="1" applyAlignment="1">
      <alignment horizontal="center" vertical="center"/>
    </xf>
    <xf numFmtId="164" fontId="12" fillId="4" borderId="16" xfId="0" applyNumberFormat="1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15" fillId="4" borderId="16" xfId="0" applyNumberFormat="1" applyFont="1" applyFill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164" fontId="15" fillId="4" borderId="13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14" fontId="12" fillId="0" borderId="0" xfId="0" applyNumberFormat="1" applyFont="1" applyAlignment="1">
      <alignment horizontal="right" vertical="center"/>
    </xf>
    <xf numFmtId="0" fontId="13" fillId="3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</cellXfs>
  <cellStyles count="212">
    <cellStyle name="_FeeWaiver_rvsd_TBLS24-34_7-23-01" xfId="1"/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17" xfId="9"/>
    <cellStyle name="Comma 2 18" xfId="10"/>
    <cellStyle name="Comma 2 19" xfId="11"/>
    <cellStyle name="Comma 2 2" xfId="12"/>
    <cellStyle name="Comma 2 2 2" xfId="13"/>
    <cellStyle name="Comma 2 2 2 2" xfId="14"/>
    <cellStyle name="Comma 2 2 2 3" xfId="15"/>
    <cellStyle name="Comma 2 2 3" xfId="16"/>
    <cellStyle name="Comma 2 20" xfId="17"/>
    <cellStyle name="Comma 2 21" xfId="18"/>
    <cellStyle name="Comma 2 22" xfId="19"/>
    <cellStyle name="Comma 2 23" xfId="20"/>
    <cellStyle name="Comma 2 24" xfId="21"/>
    <cellStyle name="Comma 2 25" xfId="22"/>
    <cellStyle name="Comma 2 26" xfId="23"/>
    <cellStyle name="Comma 2 27" xfId="24"/>
    <cellStyle name="Comma 2 28" xfId="25"/>
    <cellStyle name="Comma 2 29" xfId="26"/>
    <cellStyle name="Comma 2 3" xfId="27"/>
    <cellStyle name="Comma 2 30" xfId="28"/>
    <cellStyle name="Comma 2 31" xfId="29"/>
    <cellStyle name="Comma 2 32" xfId="30"/>
    <cellStyle name="Comma 2 33" xfId="31"/>
    <cellStyle name="Comma 2 34" xfId="32"/>
    <cellStyle name="Comma 2 35" xfId="33"/>
    <cellStyle name="Comma 2 36" xfId="34"/>
    <cellStyle name="Comma 2 37" xfId="35"/>
    <cellStyle name="Comma 2 38" xfId="36"/>
    <cellStyle name="Comma 2 39" xfId="37"/>
    <cellStyle name="Comma 2 4" xfId="38"/>
    <cellStyle name="Comma 2 40" xfId="39"/>
    <cellStyle name="Comma 2 41" xfId="40"/>
    <cellStyle name="Comma 2 42" xfId="41"/>
    <cellStyle name="Comma 2 43" xfId="42"/>
    <cellStyle name="Comma 2 44" xfId="43"/>
    <cellStyle name="Comma 2 45" xfId="44"/>
    <cellStyle name="Comma 2 46" xfId="45"/>
    <cellStyle name="Comma 2 47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urrency 2" xfId="56"/>
    <cellStyle name="Currency 3" xfId="57"/>
    <cellStyle name="Currency 3 2" xfId="58"/>
    <cellStyle name="Normal" xfId="0" builtinId="0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14" xfId="74"/>
    <cellStyle name="Normal 2 2 15" xfId="75"/>
    <cellStyle name="Normal 2 2 16" xfId="76"/>
    <cellStyle name="Normal 2 2 17" xfId="77"/>
    <cellStyle name="Normal 2 2 18" xfId="78"/>
    <cellStyle name="Normal 2 2 19" xfId="79"/>
    <cellStyle name="Normal 2 2 2" xfId="80"/>
    <cellStyle name="Normal 2 2 2 10" xfId="81"/>
    <cellStyle name="Normal 2 2 2 11" xfId="82"/>
    <cellStyle name="Normal 2 2 2 12" xfId="83"/>
    <cellStyle name="Normal 2 2 2 13" xfId="84"/>
    <cellStyle name="Normal 2 2 2 14" xfId="85"/>
    <cellStyle name="Normal 2 2 2 15" xfId="86"/>
    <cellStyle name="Normal 2 2 2 16" xfId="87"/>
    <cellStyle name="Normal 2 2 2 17" xfId="88"/>
    <cellStyle name="Normal 2 2 2 18" xfId="89"/>
    <cellStyle name="Normal 2 2 2 19" xfId="90"/>
    <cellStyle name="Normal 2 2 2 2" xfId="91"/>
    <cellStyle name="Normal 2 2 2 20" xfId="92"/>
    <cellStyle name="Normal 2 2 2 21" xfId="93"/>
    <cellStyle name="Normal 2 2 2 22" xfId="94"/>
    <cellStyle name="Normal 2 2 2 23" xfId="95"/>
    <cellStyle name="Normal 2 2 2 24" xfId="96"/>
    <cellStyle name="Normal 2 2 2 25" xfId="97"/>
    <cellStyle name="Normal 2 2 2 26" xfId="98"/>
    <cellStyle name="Normal 2 2 2 27" xfId="99"/>
    <cellStyle name="Normal 2 2 2 28" xfId="100"/>
    <cellStyle name="Normal 2 2 2 29" xfId="101"/>
    <cellStyle name="Normal 2 2 2 3" xfId="102"/>
    <cellStyle name="Normal 2 2 2 30" xfId="103"/>
    <cellStyle name="Normal 2 2 2 31" xfId="104"/>
    <cellStyle name="Normal 2 2 2 32" xfId="105"/>
    <cellStyle name="Normal 2 2 2 33" xfId="106"/>
    <cellStyle name="Normal 2 2 2 34" xfId="107"/>
    <cellStyle name="Normal 2 2 2 35" xfId="108"/>
    <cellStyle name="Normal 2 2 2 36" xfId="109"/>
    <cellStyle name="Normal 2 2 2 37" xfId="110"/>
    <cellStyle name="Normal 2 2 2 38" xfId="111"/>
    <cellStyle name="Normal 2 2 2 39" xfId="112"/>
    <cellStyle name="Normal 2 2 2 4" xfId="113"/>
    <cellStyle name="Normal 2 2 2 40" xfId="114"/>
    <cellStyle name="Normal 2 2 2 41" xfId="115"/>
    <cellStyle name="Normal 2 2 2 42" xfId="116"/>
    <cellStyle name="Normal 2 2 2 43" xfId="117"/>
    <cellStyle name="Normal 2 2 2 44" xfId="118"/>
    <cellStyle name="Normal 2 2 2 45" xfId="119"/>
    <cellStyle name="Normal 2 2 2 46" xfId="120"/>
    <cellStyle name="Normal 2 2 2 5" xfId="121"/>
    <cellStyle name="Normal 2 2 2 6" xfId="122"/>
    <cellStyle name="Normal 2 2 2 7" xfId="123"/>
    <cellStyle name="Normal 2 2 2 8" xfId="124"/>
    <cellStyle name="Normal 2 2 2 9" xfId="125"/>
    <cellStyle name="Normal 2 2 20" xfId="126"/>
    <cellStyle name="Normal 2 2 21" xfId="127"/>
    <cellStyle name="Normal 2 2 22" xfId="128"/>
    <cellStyle name="Normal 2 2 23" xfId="129"/>
    <cellStyle name="Normal 2 2 24" xfId="130"/>
    <cellStyle name="Normal 2 2 25" xfId="131"/>
    <cellStyle name="Normal 2 2 26" xfId="132"/>
    <cellStyle name="Normal 2 2 27" xfId="133"/>
    <cellStyle name="Normal 2 2 28" xfId="134"/>
    <cellStyle name="Normal 2 2 29" xfId="135"/>
    <cellStyle name="Normal 2 2 3" xfId="136"/>
    <cellStyle name="Normal 2 2 30" xfId="137"/>
    <cellStyle name="Normal 2 2 31" xfId="138"/>
    <cellStyle name="Normal 2 2 32" xfId="139"/>
    <cellStyle name="Normal 2 2 33" xfId="140"/>
    <cellStyle name="Normal 2 2 34" xfId="141"/>
    <cellStyle name="Normal 2 2 35" xfId="142"/>
    <cellStyle name="Normal 2 2 36" xfId="143"/>
    <cellStyle name="Normal 2 2 37" xfId="144"/>
    <cellStyle name="Normal 2 2 38" xfId="145"/>
    <cellStyle name="Normal 2 2 39" xfId="146"/>
    <cellStyle name="Normal 2 2 4" xfId="147"/>
    <cellStyle name="Normal 2 2 40" xfId="148"/>
    <cellStyle name="Normal 2 2 41" xfId="149"/>
    <cellStyle name="Normal 2 2 42" xfId="150"/>
    <cellStyle name="Normal 2 2 43" xfId="151"/>
    <cellStyle name="Normal 2 2 44" xfId="152"/>
    <cellStyle name="Normal 2 2 45" xfId="153"/>
    <cellStyle name="Normal 2 2 46" xfId="154"/>
    <cellStyle name="Normal 2 2 5" xfId="155"/>
    <cellStyle name="Normal 2 2 6" xfId="156"/>
    <cellStyle name="Normal 2 2 7" xfId="157"/>
    <cellStyle name="Normal 2 2 8" xfId="158"/>
    <cellStyle name="Normal 2 2 9" xfId="159"/>
    <cellStyle name="Normal 2 20" xfId="160"/>
    <cellStyle name="Normal 2 21" xfId="161"/>
    <cellStyle name="Normal 2 22" xfId="162"/>
    <cellStyle name="Normal 2 23" xfId="163"/>
    <cellStyle name="Normal 2 24" xfId="164"/>
    <cellStyle name="Normal 2 25" xfId="165"/>
    <cellStyle name="Normal 2 26" xfId="166"/>
    <cellStyle name="Normal 2 27" xfId="167"/>
    <cellStyle name="Normal 2 28" xfId="168"/>
    <cellStyle name="Normal 2 29" xfId="169"/>
    <cellStyle name="Normal 2 3" xfId="170"/>
    <cellStyle name="Normal 2 30" xfId="171"/>
    <cellStyle name="Normal 2 31" xfId="172"/>
    <cellStyle name="Normal 2 32" xfId="173"/>
    <cellStyle name="Normal 2 33" xfId="174"/>
    <cellStyle name="Normal 2 34" xfId="175"/>
    <cellStyle name="Normal 2 35" xfId="176"/>
    <cellStyle name="Normal 2 36" xfId="177"/>
    <cellStyle name="Normal 2 37" xfId="178"/>
    <cellStyle name="Normal 2 38" xfId="179"/>
    <cellStyle name="Normal 2 39" xfId="180"/>
    <cellStyle name="Normal 2 4" xfId="181"/>
    <cellStyle name="Normal 2 40" xfId="182"/>
    <cellStyle name="Normal 2 41" xfId="183"/>
    <cellStyle name="Normal 2 42" xfId="184"/>
    <cellStyle name="Normal 2 43" xfId="185"/>
    <cellStyle name="Normal 2 44" xfId="186"/>
    <cellStyle name="Normal 2 45" xfId="187"/>
    <cellStyle name="Normal 2 46" xfId="188"/>
    <cellStyle name="Normal 2 5" xfId="189"/>
    <cellStyle name="Normal 2 6" xfId="190"/>
    <cellStyle name="Normal 2 7" xfId="191"/>
    <cellStyle name="Normal 2 8" xfId="192"/>
    <cellStyle name="Normal 2 9" xfId="193"/>
    <cellStyle name="Normal 3" xfId="194"/>
    <cellStyle name="Normal 3 2" xfId="195"/>
    <cellStyle name="Normal 4" xfId="196"/>
    <cellStyle name="Normal 5" xfId="197"/>
    <cellStyle name="Normal 6" xfId="198"/>
    <cellStyle name="PSChar" xfId="199"/>
    <cellStyle name="PSChar 2" xfId="200"/>
    <cellStyle name="PSDate" xfId="201"/>
    <cellStyle name="PSDate 2" xfId="202"/>
    <cellStyle name="PSDec" xfId="203"/>
    <cellStyle name="PSDec 2" xfId="204"/>
    <cellStyle name="PSHeading" xfId="205"/>
    <cellStyle name="PSHeading 2" xfId="206"/>
    <cellStyle name="PSInt" xfId="207"/>
    <cellStyle name="PSInt 2" xfId="208"/>
    <cellStyle name="PSSpacer" xfId="209"/>
    <cellStyle name="PSSpacer 2" xfId="210"/>
    <cellStyle name="Style 1" xfId="2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showGridLines="0" topLeftCell="A19" workbookViewId="0">
      <selection activeCell="A68" sqref="A68"/>
    </sheetView>
    <sheetView workbookViewId="1">
      <selection activeCell="A4" sqref="A4"/>
    </sheetView>
  </sheetViews>
  <sheetFormatPr defaultRowHeight="15"/>
  <cols>
    <col min="1" max="1" width="42.85546875" style="1" customWidth="1"/>
    <col min="2" max="12" width="6.7109375" style="9" customWidth="1"/>
    <col min="13" max="15" width="12.5703125" style="9" bestFit="1" customWidth="1"/>
    <col min="16" max="16" width="10.7109375" style="2" customWidth="1"/>
    <col min="17" max="16384" width="9.140625" style="2"/>
  </cols>
  <sheetData>
    <row r="1" spans="1:16" s="15" customFormat="1" ht="12.75">
      <c r="A1" s="68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23">
        <v>43031</v>
      </c>
    </row>
    <row r="2" spans="1:16" s="15" customFormat="1" ht="12.75">
      <c r="A2" s="68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6" ht="18.75">
      <c r="A4" s="7" t="s">
        <v>72</v>
      </c>
    </row>
    <row r="6" spans="1:16" ht="15" customHeight="1">
      <c r="A6" s="124" t="s">
        <v>55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64</v>
      </c>
      <c r="N6" s="3" t="s">
        <v>65</v>
      </c>
      <c r="O6" s="4" t="s">
        <v>66</v>
      </c>
      <c r="P6" s="8"/>
    </row>
    <row r="7" spans="1:16">
      <c r="A7" s="125"/>
      <c r="B7" s="5">
        <v>2007</v>
      </c>
      <c r="C7" s="5">
        <v>2008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  <c r="K7" s="5">
        <v>2016</v>
      </c>
      <c r="L7" s="5">
        <v>2017</v>
      </c>
      <c r="M7" s="5" t="s">
        <v>74</v>
      </c>
      <c r="N7" s="5" t="s">
        <v>75</v>
      </c>
      <c r="O7" s="6" t="s">
        <v>76</v>
      </c>
      <c r="P7" s="8"/>
    </row>
    <row r="8" spans="1:16" s="15" customFormat="1" ht="12.75">
      <c r="A8" s="10" t="s">
        <v>60</v>
      </c>
      <c r="B8" s="11">
        <v>587</v>
      </c>
      <c r="C8" s="11">
        <v>422</v>
      </c>
      <c r="D8" s="11">
        <v>412</v>
      </c>
      <c r="E8" s="12">
        <v>205</v>
      </c>
      <c r="F8" s="13">
        <v>366</v>
      </c>
      <c r="G8" s="13">
        <v>356</v>
      </c>
      <c r="H8" s="13">
        <v>431</v>
      </c>
      <c r="I8" s="13">
        <v>455</v>
      </c>
      <c r="J8" s="13">
        <v>379</v>
      </c>
      <c r="K8" s="13">
        <v>408</v>
      </c>
      <c r="L8" s="13">
        <v>448</v>
      </c>
      <c r="M8" s="14">
        <f>SLOPE($B8:$L8,$B$7:$L$7)</f>
        <v>-2.5909090909090908</v>
      </c>
      <c r="N8" s="14">
        <f>SLOPE(G8:L8,$G$7:$L$7)</f>
        <v>9</v>
      </c>
      <c r="O8" s="14">
        <f>SLOPE(I8:L8,$I$7:$L$7)</f>
        <v>0.8</v>
      </c>
    </row>
    <row r="9" spans="1:16" s="15" customFormat="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9"/>
    </row>
    <row r="10" spans="1:16" s="15" customFormat="1" ht="12.75">
      <c r="A10" s="20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2"/>
      <c r="O10" s="23"/>
    </row>
    <row r="11" spans="1:16" s="15" customFormat="1" ht="12.75">
      <c r="A11" s="24" t="s">
        <v>2</v>
      </c>
      <c r="B11" s="25">
        <v>798</v>
      </c>
      <c r="C11" s="25">
        <v>781</v>
      </c>
      <c r="D11" s="25">
        <v>735</v>
      </c>
      <c r="E11" s="26">
        <v>626</v>
      </c>
      <c r="F11" s="27">
        <v>584</v>
      </c>
      <c r="G11" s="27">
        <v>551</v>
      </c>
      <c r="H11" s="27">
        <v>525</v>
      </c>
      <c r="I11" s="27">
        <v>501</v>
      </c>
      <c r="J11" s="27">
        <v>479</v>
      </c>
      <c r="K11" s="27">
        <v>544</v>
      </c>
      <c r="L11" s="27">
        <v>595</v>
      </c>
      <c r="M11" s="28">
        <f t="shared" ref="M11:M16" si="0">SLOPE($B11:$L11,$B$7:$L$7)</f>
        <v>-27.63636363636364</v>
      </c>
      <c r="N11" s="28">
        <f t="shared" ref="N11:N16" si="1">SLOPE(G11:L11,$G$7:$L$7)</f>
        <v>7.2857142857142856</v>
      </c>
      <c r="O11" s="28">
        <f t="shared" ref="O11:O16" si="2">SLOPE(I11:L11,$I$7:$L$7)</f>
        <v>34.700000000000003</v>
      </c>
    </row>
    <row r="12" spans="1:16" s="15" customFormat="1" ht="12.75">
      <c r="A12" s="29" t="s">
        <v>70</v>
      </c>
      <c r="B12" s="30">
        <v>246</v>
      </c>
      <c r="C12" s="30">
        <v>252</v>
      </c>
      <c r="D12" s="30">
        <v>280</v>
      </c>
      <c r="E12" s="31">
        <v>281</v>
      </c>
      <c r="F12" s="32">
        <v>288</v>
      </c>
      <c r="G12" s="32">
        <v>338</v>
      </c>
      <c r="H12" s="32">
        <v>361</v>
      </c>
      <c r="I12" s="32">
        <v>381</v>
      </c>
      <c r="J12" s="32">
        <v>394</v>
      </c>
      <c r="K12" s="32">
        <v>409</v>
      </c>
      <c r="L12" s="32">
        <v>394</v>
      </c>
      <c r="M12" s="28">
        <f t="shared" si="0"/>
        <v>18.027272727272724</v>
      </c>
      <c r="N12" s="28">
        <f t="shared" si="1"/>
        <v>12.485714285714286</v>
      </c>
      <c r="O12" s="28">
        <f t="shared" si="2"/>
        <v>5.4</v>
      </c>
    </row>
    <row r="13" spans="1:16" s="15" customFormat="1" ht="12.75">
      <c r="A13" s="29" t="s">
        <v>3</v>
      </c>
      <c r="B13" s="30">
        <v>60</v>
      </c>
      <c r="C13" s="30">
        <v>110</v>
      </c>
      <c r="D13" s="30">
        <v>108</v>
      </c>
      <c r="E13" s="31">
        <v>119</v>
      </c>
      <c r="F13" s="32">
        <v>166</v>
      </c>
      <c r="G13" s="32">
        <v>190</v>
      </c>
      <c r="H13" s="32">
        <v>191</v>
      </c>
      <c r="I13" s="32">
        <v>215</v>
      </c>
      <c r="J13" s="32">
        <v>208</v>
      </c>
      <c r="K13" s="32">
        <v>243</v>
      </c>
      <c r="L13" s="32">
        <v>237</v>
      </c>
      <c r="M13" s="28">
        <f t="shared" si="0"/>
        <v>17.581818181818182</v>
      </c>
      <c r="N13" s="28">
        <f t="shared" si="1"/>
        <v>10.971428571428572</v>
      </c>
      <c r="O13" s="28">
        <f t="shared" si="2"/>
        <v>10.1</v>
      </c>
    </row>
    <row r="14" spans="1:16" s="15" customFormat="1" ht="12.75">
      <c r="A14" s="29" t="s">
        <v>4</v>
      </c>
      <c r="B14" s="30">
        <v>232</v>
      </c>
      <c r="C14" s="30">
        <v>249</v>
      </c>
      <c r="D14" s="30">
        <v>295</v>
      </c>
      <c r="E14" s="31">
        <v>326</v>
      </c>
      <c r="F14" s="32">
        <v>367</v>
      </c>
      <c r="G14" s="32">
        <v>445</v>
      </c>
      <c r="H14" s="32">
        <v>509</v>
      </c>
      <c r="I14" s="32">
        <v>584</v>
      </c>
      <c r="J14" s="32">
        <v>593</v>
      </c>
      <c r="K14" s="32">
        <v>661</v>
      </c>
      <c r="L14" s="32">
        <v>666</v>
      </c>
      <c r="M14" s="28">
        <f t="shared" si="0"/>
        <v>48.81818181818182</v>
      </c>
      <c r="N14" s="28">
        <f t="shared" si="1"/>
        <v>44.857142857142854</v>
      </c>
      <c r="O14" s="28">
        <f t="shared" si="2"/>
        <v>31.4</v>
      </c>
    </row>
    <row r="15" spans="1:16" s="15" customFormat="1" ht="12.75">
      <c r="A15" s="29" t="s">
        <v>5</v>
      </c>
      <c r="B15" s="30">
        <v>100</v>
      </c>
      <c r="C15" s="30">
        <v>91</v>
      </c>
      <c r="D15" s="30">
        <v>104</v>
      </c>
      <c r="E15" s="31">
        <v>107</v>
      </c>
      <c r="F15" s="32">
        <v>119</v>
      </c>
      <c r="G15" s="32">
        <v>120</v>
      </c>
      <c r="H15" s="32">
        <v>120</v>
      </c>
      <c r="I15" s="32">
        <v>118</v>
      </c>
      <c r="J15" s="32">
        <v>133</v>
      </c>
      <c r="K15" s="32">
        <v>145</v>
      </c>
      <c r="L15" s="32">
        <v>154</v>
      </c>
      <c r="M15" s="28">
        <f t="shared" si="0"/>
        <v>5.418181818181818</v>
      </c>
      <c r="N15" s="28">
        <f t="shared" si="1"/>
        <v>7.4285714285714288</v>
      </c>
      <c r="O15" s="28">
        <f t="shared" si="2"/>
        <v>12</v>
      </c>
    </row>
    <row r="16" spans="1:16" s="15" customFormat="1" ht="12.75">
      <c r="A16" s="33" t="s">
        <v>6</v>
      </c>
      <c r="B16" s="34">
        <v>1436</v>
      </c>
      <c r="C16" s="34">
        <v>1483</v>
      </c>
      <c r="D16" s="34">
        <v>1522</v>
      </c>
      <c r="E16" s="35">
        <v>1459</v>
      </c>
      <c r="F16" s="36">
        <v>1524</v>
      </c>
      <c r="G16" s="36">
        <v>1644</v>
      </c>
      <c r="H16" s="36">
        <v>1706</v>
      </c>
      <c r="I16" s="36">
        <v>1799</v>
      </c>
      <c r="J16" s="36">
        <v>1807</v>
      </c>
      <c r="K16" s="36">
        <v>2002</v>
      </c>
      <c r="L16" s="36">
        <v>2046</v>
      </c>
      <c r="M16" s="37">
        <f t="shared" si="0"/>
        <v>62.209090909090918</v>
      </c>
      <c r="N16" s="37">
        <f t="shared" si="1"/>
        <v>83.028571428571425</v>
      </c>
      <c r="O16" s="37">
        <f t="shared" si="2"/>
        <v>93.6</v>
      </c>
    </row>
    <row r="17" spans="1:15" s="15" customFormat="1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9"/>
    </row>
    <row r="18" spans="1:15" s="15" customFormat="1" ht="12.75">
      <c r="A18" s="20" t="s">
        <v>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3"/>
    </row>
    <row r="19" spans="1:15" s="15" customFormat="1" ht="12.75">
      <c r="A19" s="24" t="s">
        <v>8</v>
      </c>
      <c r="B19" s="25">
        <v>771</v>
      </c>
      <c r="C19" s="25">
        <v>749</v>
      </c>
      <c r="D19" s="25">
        <v>856</v>
      </c>
      <c r="E19" s="26">
        <v>899</v>
      </c>
      <c r="F19" s="27">
        <v>902</v>
      </c>
      <c r="G19" s="27">
        <v>1005</v>
      </c>
      <c r="H19" s="27">
        <v>1027</v>
      </c>
      <c r="I19" s="27">
        <v>1068</v>
      </c>
      <c r="J19" s="27">
        <v>1058</v>
      </c>
      <c r="K19" s="27">
        <v>945</v>
      </c>
      <c r="L19" s="27">
        <v>791</v>
      </c>
      <c r="M19" s="28">
        <f>SLOPE($B19:$L19,$B$7:$L$7)</f>
        <v>17.754545454545454</v>
      </c>
      <c r="N19" s="28">
        <f>SLOPE(G19:L19,$G$7:$L$7)</f>
        <v>-37.885714285714286</v>
      </c>
      <c r="O19" s="28">
        <f>SLOPE(I19:L19,$I$7:$L$7)</f>
        <v>-94.4</v>
      </c>
    </row>
    <row r="20" spans="1:15" s="15" customFormat="1" ht="12.75">
      <c r="A20" s="38" t="s">
        <v>9</v>
      </c>
      <c r="B20" s="39">
        <v>128</v>
      </c>
      <c r="C20" s="39">
        <v>63</v>
      </c>
      <c r="D20" s="39">
        <v>50</v>
      </c>
      <c r="E20" s="40">
        <v>22</v>
      </c>
      <c r="F20" s="41">
        <v>4</v>
      </c>
      <c r="G20" s="41">
        <v>0</v>
      </c>
      <c r="H20" s="41">
        <v>6</v>
      </c>
      <c r="I20" s="41">
        <v>7</v>
      </c>
      <c r="J20" s="41">
        <v>2</v>
      </c>
      <c r="K20" s="41">
        <v>0</v>
      </c>
      <c r="L20" s="41">
        <v>5</v>
      </c>
      <c r="M20" s="28">
        <f t="shared" ref="M20:M26" si="3">SLOPE($B20:$L20,$B$7:$L$7)</f>
        <v>-9.4454545454545453</v>
      </c>
      <c r="N20" s="28">
        <f t="shared" ref="N20:N25" si="4">SLOPE(G20:L20,$G$7:$L$7)</f>
        <v>5.7142857142857141E-2</v>
      </c>
      <c r="O20" s="28">
        <f t="shared" ref="O20:O25" si="5">SLOPE(I20:L20,$I$7:$L$7)</f>
        <v>-0.8</v>
      </c>
    </row>
    <row r="21" spans="1:15" s="15" customFormat="1" ht="12.75">
      <c r="A21" s="29" t="s">
        <v>10</v>
      </c>
      <c r="B21" s="30">
        <v>468</v>
      </c>
      <c r="C21" s="30">
        <v>464</v>
      </c>
      <c r="D21" s="30">
        <v>514</v>
      </c>
      <c r="E21" s="31">
        <v>468</v>
      </c>
      <c r="F21" s="32">
        <v>466</v>
      </c>
      <c r="G21" s="32">
        <v>540</v>
      </c>
      <c r="H21" s="32">
        <v>599</v>
      </c>
      <c r="I21" s="32">
        <v>658</v>
      </c>
      <c r="J21" s="32">
        <v>761</v>
      </c>
      <c r="K21" s="32">
        <v>814</v>
      </c>
      <c r="L21" s="32">
        <v>835</v>
      </c>
      <c r="M21" s="28">
        <f t="shared" si="3"/>
        <v>40.809090909090912</v>
      </c>
      <c r="N21" s="28">
        <f t="shared" si="4"/>
        <v>63.514285714285712</v>
      </c>
      <c r="O21" s="28">
        <f t="shared" si="5"/>
        <v>58.4</v>
      </c>
    </row>
    <row r="22" spans="1:15" s="15" customFormat="1" ht="12.75">
      <c r="A22" s="29" t="s">
        <v>11</v>
      </c>
      <c r="B22" s="30">
        <v>756</v>
      </c>
      <c r="C22" s="30">
        <v>638</v>
      </c>
      <c r="D22" s="30">
        <v>564</v>
      </c>
      <c r="E22" s="31">
        <v>463</v>
      </c>
      <c r="F22" s="32">
        <v>444</v>
      </c>
      <c r="G22" s="32">
        <v>474</v>
      </c>
      <c r="H22" s="32">
        <v>520</v>
      </c>
      <c r="I22" s="32">
        <v>563</v>
      </c>
      <c r="J22" s="32">
        <v>566</v>
      </c>
      <c r="K22" s="32">
        <v>584</v>
      </c>
      <c r="L22" s="32">
        <v>652</v>
      </c>
      <c r="M22" s="28">
        <f t="shared" si="3"/>
        <v>-4.127272727272727</v>
      </c>
      <c r="N22" s="28">
        <f t="shared" si="4"/>
        <v>31</v>
      </c>
      <c r="O22" s="28">
        <f t="shared" si="5"/>
        <v>28.5</v>
      </c>
    </row>
    <row r="23" spans="1:15" s="15" customFormat="1" ht="12.75">
      <c r="A23" s="29" t="s">
        <v>12</v>
      </c>
      <c r="B23" s="30">
        <v>977</v>
      </c>
      <c r="C23" s="30">
        <v>954</v>
      </c>
      <c r="D23" s="30">
        <v>1075</v>
      </c>
      <c r="E23" s="31">
        <v>927</v>
      </c>
      <c r="F23" s="32">
        <v>982</v>
      </c>
      <c r="G23" s="32">
        <v>1072</v>
      </c>
      <c r="H23" s="32">
        <v>1088</v>
      </c>
      <c r="I23" s="32">
        <v>1192</v>
      </c>
      <c r="J23" s="32">
        <v>1165</v>
      </c>
      <c r="K23" s="32">
        <v>1265</v>
      </c>
      <c r="L23" s="32">
        <v>1331</v>
      </c>
      <c r="M23" s="28">
        <f t="shared" si="3"/>
        <v>35.636363636363633</v>
      </c>
      <c r="N23" s="28">
        <f t="shared" si="4"/>
        <v>51.4</v>
      </c>
      <c r="O23" s="28">
        <f t="shared" si="5"/>
        <v>51.7</v>
      </c>
    </row>
    <row r="24" spans="1:15" s="15" customFormat="1" ht="12.75">
      <c r="A24" s="29" t="s">
        <v>14</v>
      </c>
      <c r="B24" s="30">
        <v>869</v>
      </c>
      <c r="C24" s="30">
        <v>930</v>
      </c>
      <c r="D24" s="30">
        <v>952</v>
      </c>
      <c r="E24" s="31">
        <v>833</v>
      </c>
      <c r="F24" s="32">
        <v>845</v>
      </c>
      <c r="G24" s="32">
        <v>901</v>
      </c>
      <c r="H24" s="32">
        <v>895</v>
      </c>
      <c r="I24" s="32">
        <v>957</v>
      </c>
      <c r="J24" s="32">
        <v>1006</v>
      </c>
      <c r="K24" s="32">
        <v>939</v>
      </c>
      <c r="L24" s="32">
        <v>905</v>
      </c>
      <c r="M24" s="28">
        <f t="shared" si="3"/>
        <v>6.1454545454545455</v>
      </c>
      <c r="N24" s="28">
        <f t="shared" si="4"/>
        <v>5.7428571428571429</v>
      </c>
      <c r="O24" s="28">
        <f t="shared" si="5"/>
        <v>-22.3</v>
      </c>
    </row>
    <row r="25" spans="1:15" s="15" customFormat="1" ht="12.75">
      <c r="A25" s="29" t="s">
        <v>15</v>
      </c>
      <c r="B25" s="30">
        <v>267</v>
      </c>
      <c r="C25" s="30">
        <v>238</v>
      </c>
      <c r="D25" s="30">
        <v>207</v>
      </c>
      <c r="E25" s="31">
        <v>195</v>
      </c>
      <c r="F25" s="32">
        <v>213</v>
      </c>
      <c r="G25" s="32">
        <v>235</v>
      </c>
      <c r="H25" s="32">
        <v>256</v>
      </c>
      <c r="I25" s="32">
        <v>258</v>
      </c>
      <c r="J25" s="32">
        <v>283</v>
      </c>
      <c r="K25" s="32">
        <v>329</v>
      </c>
      <c r="L25" s="32">
        <v>369</v>
      </c>
      <c r="M25" s="28">
        <f t="shared" si="3"/>
        <v>11.554545454545455</v>
      </c>
      <c r="N25" s="28">
        <f t="shared" si="4"/>
        <v>26.114285714285714</v>
      </c>
      <c r="O25" s="28">
        <f t="shared" si="5"/>
        <v>37.9</v>
      </c>
    </row>
    <row r="26" spans="1:15" s="15" customFormat="1" ht="12.75">
      <c r="A26" s="33" t="s">
        <v>16</v>
      </c>
      <c r="B26" s="34">
        <v>4236</v>
      </c>
      <c r="C26" s="34">
        <v>4036</v>
      </c>
      <c r="D26" s="34">
        <v>4218</v>
      </c>
      <c r="E26" s="35">
        <v>3807</v>
      </c>
      <c r="F26" s="36">
        <v>3856</v>
      </c>
      <c r="G26" s="36">
        <v>4227</v>
      </c>
      <c r="H26" s="36">
        <v>4391</v>
      </c>
      <c r="I26" s="36">
        <v>4703</v>
      </c>
      <c r="J26" s="36">
        <v>4841</v>
      </c>
      <c r="K26" s="36">
        <v>4876</v>
      </c>
      <c r="L26" s="36">
        <v>4888</v>
      </c>
      <c r="M26" s="42">
        <f t="shared" si="3"/>
        <v>98.327272727272728</v>
      </c>
      <c r="N26" s="42">
        <f>SLOPE(G26:L26,$G$7:$L$7)</f>
        <v>139.94285714285715</v>
      </c>
      <c r="O26" s="42">
        <f>SLOPE(I26:L26,$I$7:$L$7)</f>
        <v>59</v>
      </c>
    </row>
    <row r="27" spans="1:15" s="15" customFormat="1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9"/>
    </row>
    <row r="28" spans="1:15" s="15" customFormat="1" ht="12.75">
      <c r="A28" s="20" t="s">
        <v>17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3"/>
    </row>
    <row r="29" spans="1:15" s="15" customFormat="1" ht="12.75" hidden="1">
      <c r="A29" s="24" t="s">
        <v>18</v>
      </c>
      <c r="B29" s="25">
        <v>0</v>
      </c>
      <c r="C29" s="25">
        <v>0</v>
      </c>
      <c r="D29" s="25">
        <v>0</v>
      </c>
      <c r="E29" s="26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8">
        <f>SLOPE(B29:J29,$B$7:$J$7)</f>
        <v>0</v>
      </c>
      <c r="N29" s="28">
        <f>SLOPE(E29:J29,$E$7:$J$7)</f>
        <v>0</v>
      </c>
      <c r="O29" s="28">
        <f>SLOPE(G29:J29,$G$7:$J$7)</f>
        <v>0</v>
      </c>
    </row>
    <row r="30" spans="1:15" s="15" customFormat="1" ht="12.75" hidden="1">
      <c r="A30" s="29" t="s">
        <v>19</v>
      </c>
      <c r="B30" s="30">
        <v>0</v>
      </c>
      <c r="C30" s="30">
        <v>0</v>
      </c>
      <c r="D30" s="30">
        <v>0</v>
      </c>
      <c r="E30" s="31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43">
        <f>SLOPE(B30:J30,$B$7:$J$7)</f>
        <v>0</v>
      </c>
      <c r="N30" s="43">
        <f>SLOPE(E30:J30,$E$7:$J$7)</f>
        <v>0</v>
      </c>
      <c r="O30" s="43">
        <f>SLOPE(G30:J30,$G$7:$J$7)</f>
        <v>0</v>
      </c>
    </row>
    <row r="31" spans="1:15" s="15" customFormat="1" ht="12.75">
      <c r="A31" s="29" t="s">
        <v>20</v>
      </c>
      <c r="B31" s="30">
        <v>72</v>
      </c>
      <c r="C31" s="30">
        <v>62</v>
      </c>
      <c r="D31" s="30">
        <v>83</v>
      </c>
      <c r="E31" s="31">
        <v>79</v>
      </c>
      <c r="F31" s="32">
        <v>72</v>
      </c>
      <c r="G31" s="32">
        <v>76</v>
      </c>
      <c r="H31" s="32">
        <v>77</v>
      </c>
      <c r="I31" s="32">
        <v>91</v>
      </c>
      <c r="J31" s="32">
        <v>97</v>
      </c>
      <c r="K31" s="32">
        <v>127</v>
      </c>
      <c r="L31" s="32">
        <v>145</v>
      </c>
      <c r="M31" s="43">
        <f>SLOPE($B31:$L31,$B$7:$L$7)</f>
        <v>6.3272727272727272</v>
      </c>
      <c r="N31" s="43">
        <f>SLOPE(G31:L31,$G$7:$L$7)</f>
        <v>14.314285714285715</v>
      </c>
      <c r="O31" s="43">
        <f>SLOPE(I31:L31,$I$7:$L$7)</f>
        <v>19.2</v>
      </c>
    </row>
    <row r="32" spans="1:15" s="15" customFormat="1" ht="12.75">
      <c r="A32" s="38" t="s">
        <v>13</v>
      </c>
      <c r="B32" s="39">
        <v>671</v>
      </c>
      <c r="C32" s="39">
        <v>566</v>
      </c>
      <c r="D32" s="39">
        <v>555</v>
      </c>
      <c r="E32" s="40">
        <v>490</v>
      </c>
      <c r="F32" s="41">
        <v>497</v>
      </c>
      <c r="G32" s="41">
        <v>512</v>
      </c>
      <c r="H32" s="41">
        <v>501</v>
      </c>
      <c r="I32" s="41">
        <v>571</v>
      </c>
      <c r="J32" s="41">
        <v>674</v>
      </c>
      <c r="K32" s="41">
        <v>699</v>
      </c>
      <c r="L32" s="41">
        <v>706</v>
      </c>
      <c r="M32" s="43">
        <f>SLOPE($B32:$L32,$B$7:$L$7)</f>
        <v>11.181818181818182</v>
      </c>
      <c r="N32" s="43">
        <f>SLOPE(G32:L32,$G$7:$L$7)</f>
        <v>47.628571428571426</v>
      </c>
      <c r="O32" s="43">
        <f>SLOPE(I32:L32,$I$7:$L$7)</f>
        <v>43</v>
      </c>
    </row>
    <row r="33" spans="1:15" s="15" customFormat="1" ht="12.75">
      <c r="A33" s="33" t="s">
        <v>71</v>
      </c>
      <c r="B33" s="34">
        <v>743</v>
      </c>
      <c r="C33" s="34">
        <v>628</v>
      </c>
      <c r="D33" s="34">
        <v>638</v>
      </c>
      <c r="E33" s="35">
        <v>569</v>
      </c>
      <c r="F33" s="36">
        <v>569</v>
      </c>
      <c r="G33" s="36">
        <v>588</v>
      </c>
      <c r="H33" s="36">
        <v>578</v>
      </c>
      <c r="I33" s="36">
        <v>662</v>
      </c>
      <c r="J33" s="36">
        <v>771</v>
      </c>
      <c r="K33" s="36">
        <v>877</v>
      </c>
      <c r="L33" s="36">
        <v>969</v>
      </c>
      <c r="M33" s="44">
        <f>SLOPE($B33:$L33,$B$7:$L$7)</f>
        <v>24.727272727272727</v>
      </c>
      <c r="N33" s="44">
        <f>SLOPE(G33:L33,$G$7:$L$7)</f>
        <v>83.171428571428578</v>
      </c>
      <c r="O33" s="44">
        <f>SLOPE(I33:L33,$I$7:$L$7)</f>
        <v>102.7</v>
      </c>
    </row>
    <row r="34" spans="1:15" s="15" customFormat="1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8"/>
      <c r="O34" s="19"/>
    </row>
    <row r="35" spans="1:15" s="15" customFormat="1" ht="12.75">
      <c r="A35" s="20" t="s">
        <v>21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3"/>
    </row>
    <row r="36" spans="1:15" s="15" customFormat="1" ht="12.75" hidden="1">
      <c r="A36" s="24" t="s">
        <v>22</v>
      </c>
      <c r="B36" s="25">
        <v>0</v>
      </c>
      <c r="C36" s="25">
        <v>0</v>
      </c>
      <c r="D36" s="25">
        <v>0</v>
      </c>
      <c r="E36" s="26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8">
        <f>SLOPE(B36:J36,$B$7:$J$7)</f>
        <v>0</v>
      </c>
      <c r="N36" s="28">
        <f>SLOPE(E36:J36,$E$7:$J$7)</f>
        <v>0</v>
      </c>
      <c r="O36" s="28">
        <f>SLOPE(G36:J36,$G$7:$J$7)</f>
        <v>0</v>
      </c>
    </row>
    <row r="37" spans="1:15" s="15" customFormat="1" ht="12.75">
      <c r="A37" s="38" t="s">
        <v>23</v>
      </c>
      <c r="B37" s="39">
        <v>369</v>
      </c>
      <c r="C37" s="39">
        <v>387</v>
      </c>
      <c r="D37" s="39">
        <v>450</v>
      </c>
      <c r="E37" s="40">
        <v>461</v>
      </c>
      <c r="F37" s="41">
        <v>453</v>
      </c>
      <c r="G37" s="41">
        <v>449</v>
      </c>
      <c r="H37" s="41">
        <v>430</v>
      </c>
      <c r="I37" s="41">
        <v>478</v>
      </c>
      <c r="J37" s="41">
        <v>491</v>
      </c>
      <c r="K37" s="41">
        <v>544</v>
      </c>
      <c r="L37" s="41">
        <v>587</v>
      </c>
      <c r="M37" s="45">
        <f>SLOPE($B37:$L37,$B$7:$L$7)</f>
        <v>16.83636363636364</v>
      </c>
      <c r="N37" s="45">
        <f>SLOPE(G37:L37,$G$7:$L$7)</f>
        <v>29.857142857142858</v>
      </c>
      <c r="O37" s="45">
        <f>SLOPE(I37:L37,$I$7:$L$7)</f>
        <v>38</v>
      </c>
    </row>
    <row r="38" spans="1:15" s="15" customFormat="1" ht="12.75">
      <c r="A38" s="29" t="s">
        <v>24</v>
      </c>
      <c r="B38" s="30">
        <v>215</v>
      </c>
      <c r="C38" s="30">
        <v>217</v>
      </c>
      <c r="D38" s="30">
        <v>279</v>
      </c>
      <c r="E38" s="31">
        <v>284</v>
      </c>
      <c r="F38" s="32">
        <v>309</v>
      </c>
      <c r="G38" s="32">
        <v>313</v>
      </c>
      <c r="H38" s="32">
        <v>327</v>
      </c>
      <c r="I38" s="32">
        <v>392</v>
      </c>
      <c r="J38" s="32">
        <v>414</v>
      </c>
      <c r="K38" s="32">
        <v>494</v>
      </c>
      <c r="L38" s="32">
        <v>465</v>
      </c>
      <c r="M38" s="45">
        <f t="shared" ref="M38:M43" si="6">SLOPE($B38:$L38,$B$7:$L$7)</f>
        <v>27.245454545454546</v>
      </c>
      <c r="N38" s="45">
        <f t="shared" ref="N38:N43" si="7">SLOPE(G38:L38,$G$7:$L$7)</f>
        <v>36.657142857142858</v>
      </c>
      <c r="O38" s="45">
        <f t="shared" ref="O38:O43" si="8">SLOPE(I38:L38,$I$7:$L$7)</f>
        <v>29.9</v>
      </c>
    </row>
    <row r="39" spans="1:15" s="15" customFormat="1" ht="12.75">
      <c r="A39" s="29" t="s">
        <v>25</v>
      </c>
      <c r="B39" s="30">
        <v>1348</v>
      </c>
      <c r="C39" s="30">
        <v>1438</v>
      </c>
      <c r="D39" s="30">
        <v>1346</v>
      </c>
      <c r="E39" s="31">
        <v>1145</v>
      </c>
      <c r="F39" s="32">
        <v>1009</v>
      </c>
      <c r="G39" s="32">
        <v>948</v>
      </c>
      <c r="H39" s="32">
        <v>890</v>
      </c>
      <c r="I39" s="32">
        <v>1177</v>
      </c>
      <c r="J39" s="32">
        <v>1215</v>
      </c>
      <c r="K39" s="46">
        <v>1262</v>
      </c>
      <c r="L39" s="46">
        <v>1246</v>
      </c>
      <c r="M39" s="45">
        <f t="shared" si="6"/>
        <v>-15.109090909090909</v>
      </c>
      <c r="N39" s="45">
        <f t="shared" si="7"/>
        <v>75.542857142857144</v>
      </c>
      <c r="O39" s="45">
        <f t="shared" si="8"/>
        <v>25.4</v>
      </c>
    </row>
    <row r="40" spans="1:15" s="15" customFormat="1" ht="12.75">
      <c r="A40" s="29" t="s">
        <v>26</v>
      </c>
      <c r="B40" s="30">
        <v>1090</v>
      </c>
      <c r="C40" s="30">
        <v>1016</v>
      </c>
      <c r="D40" s="30">
        <v>1095</v>
      </c>
      <c r="E40" s="31">
        <v>1102</v>
      </c>
      <c r="F40" s="32">
        <v>1080</v>
      </c>
      <c r="G40" s="32">
        <v>980</v>
      </c>
      <c r="H40" s="32">
        <v>922</v>
      </c>
      <c r="I40" s="32">
        <v>993</v>
      </c>
      <c r="J40" s="32">
        <v>1010</v>
      </c>
      <c r="K40" s="46">
        <v>1056</v>
      </c>
      <c r="L40" s="46">
        <v>1017</v>
      </c>
      <c r="M40" s="45">
        <f t="shared" si="6"/>
        <v>-7.6</v>
      </c>
      <c r="N40" s="45">
        <f t="shared" si="7"/>
        <v>17.257142857142856</v>
      </c>
      <c r="O40" s="45">
        <f t="shared" si="8"/>
        <v>11.8</v>
      </c>
    </row>
    <row r="41" spans="1:15" s="15" customFormat="1" ht="12.75">
      <c r="A41" s="29" t="s">
        <v>69</v>
      </c>
      <c r="B41" s="30">
        <v>521</v>
      </c>
      <c r="C41" s="30">
        <v>503</v>
      </c>
      <c r="D41" s="30">
        <v>520</v>
      </c>
      <c r="E41" s="31">
        <v>493</v>
      </c>
      <c r="F41" s="32">
        <v>586</v>
      </c>
      <c r="G41" s="32">
        <v>677</v>
      </c>
      <c r="H41" s="32">
        <v>683</v>
      </c>
      <c r="I41" s="32">
        <v>533</v>
      </c>
      <c r="J41" s="32">
        <v>537</v>
      </c>
      <c r="K41" s="46">
        <v>513</v>
      </c>
      <c r="L41" s="46">
        <v>491</v>
      </c>
      <c r="M41" s="45">
        <f t="shared" si="6"/>
        <v>1.0727272727272728</v>
      </c>
      <c r="N41" s="45">
        <f t="shared" si="7"/>
        <v>-41.028571428571432</v>
      </c>
      <c r="O41" s="45">
        <f t="shared" si="8"/>
        <v>-15</v>
      </c>
    </row>
    <row r="42" spans="1:15" s="15" customFormat="1" ht="12.75">
      <c r="A42" s="29" t="s">
        <v>27</v>
      </c>
      <c r="B42" s="30">
        <v>155</v>
      </c>
      <c r="C42" s="30">
        <v>143</v>
      </c>
      <c r="D42" s="30">
        <v>146</v>
      </c>
      <c r="E42" s="31">
        <v>162</v>
      </c>
      <c r="F42" s="32">
        <v>249</v>
      </c>
      <c r="G42" s="32">
        <v>341</v>
      </c>
      <c r="H42" s="32">
        <v>447</v>
      </c>
      <c r="I42" s="32">
        <v>513</v>
      </c>
      <c r="J42" s="32">
        <v>503</v>
      </c>
      <c r="K42" s="32">
        <v>475</v>
      </c>
      <c r="L42" s="32">
        <v>500</v>
      </c>
      <c r="M42" s="45">
        <f>SLOPE($B42:$L42,$B$7:$L$7)</f>
        <v>45.672727272727272</v>
      </c>
      <c r="N42" s="45">
        <f t="shared" si="7"/>
        <v>24.828571428571429</v>
      </c>
      <c r="O42" s="45">
        <f t="shared" si="8"/>
        <v>-6.7</v>
      </c>
    </row>
    <row r="43" spans="1:15" s="15" customFormat="1" ht="12.75">
      <c r="A43" s="29" t="s">
        <v>28</v>
      </c>
      <c r="B43" s="30">
        <v>1121</v>
      </c>
      <c r="C43" s="30">
        <v>1165</v>
      </c>
      <c r="D43" s="30">
        <v>1314</v>
      </c>
      <c r="E43" s="31">
        <v>1237</v>
      </c>
      <c r="F43" s="32">
        <v>1130</v>
      </c>
      <c r="G43" s="32">
        <v>1134</v>
      </c>
      <c r="H43" s="32">
        <v>1101</v>
      </c>
      <c r="I43" s="32">
        <v>1212</v>
      </c>
      <c r="J43" s="32">
        <v>1155</v>
      </c>
      <c r="K43" s="32">
        <v>1177</v>
      </c>
      <c r="L43" s="32">
        <v>1189</v>
      </c>
      <c r="M43" s="45">
        <f t="shared" si="6"/>
        <v>-1.5272727272727273</v>
      </c>
      <c r="N43" s="45">
        <f t="shared" si="7"/>
        <v>12.742857142857142</v>
      </c>
      <c r="O43" s="45">
        <f t="shared" si="8"/>
        <v>-4.7</v>
      </c>
    </row>
    <row r="44" spans="1:15" s="15" customFormat="1" ht="12.75">
      <c r="A44" s="33" t="s">
        <v>29</v>
      </c>
      <c r="B44" s="34">
        <v>4819</v>
      </c>
      <c r="C44" s="34">
        <v>4869</v>
      </c>
      <c r="D44" s="34">
        <v>5150</v>
      </c>
      <c r="E44" s="35">
        <v>4884</v>
      </c>
      <c r="F44" s="36">
        <v>4816</v>
      </c>
      <c r="G44" s="36">
        <v>4842</v>
      </c>
      <c r="H44" s="36">
        <v>4800</v>
      </c>
      <c r="I44" s="36">
        <v>5298</v>
      </c>
      <c r="J44" s="36">
        <v>5325</v>
      </c>
      <c r="K44" s="36">
        <v>5521</v>
      </c>
      <c r="L44" s="36">
        <v>5495</v>
      </c>
      <c r="M44" s="47">
        <f>SLOPE($B44:$L44,$B$7:$L$7)</f>
        <v>66.590909090909093</v>
      </c>
      <c r="N44" s="47">
        <f>SLOPE(G44:L44,$G$7:$L$7)</f>
        <v>155.85714285714286</v>
      </c>
      <c r="O44" s="47">
        <f>SLOPE(I44:L44,$I$7:$L$7)</f>
        <v>78.7</v>
      </c>
    </row>
    <row r="45" spans="1:15" s="15" customFormat="1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8"/>
      <c r="O45" s="19"/>
    </row>
    <row r="46" spans="1:15" s="15" customFormat="1" ht="12.75">
      <c r="A46" s="20" t="s">
        <v>30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2"/>
      <c r="O46" s="23"/>
    </row>
    <row r="47" spans="1:15" s="15" customFormat="1" ht="12.75">
      <c r="A47" s="48" t="s">
        <v>31</v>
      </c>
      <c r="B47" s="49">
        <v>436</v>
      </c>
      <c r="C47" s="49">
        <v>416</v>
      </c>
      <c r="D47" s="49">
        <v>434</v>
      </c>
      <c r="E47" s="50">
        <v>444</v>
      </c>
      <c r="F47" s="49">
        <v>424</v>
      </c>
      <c r="G47" s="49">
        <v>436</v>
      </c>
      <c r="H47" s="49">
        <v>399</v>
      </c>
      <c r="I47" s="49">
        <v>432</v>
      </c>
      <c r="J47" s="49">
        <v>439</v>
      </c>
      <c r="K47" s="49">
        <v>503</v>
      </c>
      <c r="L47" s="49">
        <v>511</v>
      </c>
      <c r="M47" s="51">
        <f>SLOPE($B47:$L47,$B$7:$L$7)</f>
        <v>6.2636363636363637</v>
      </c>
      <c r="N47" s="51">
        <f>SLOPE(G47:L47,$G$7:$L$7)</f>
        <v>19.828571428571429</v>
      </c>
      <c r="O47" s="51">
        <f>SLOPE(I47:L47,$I$7:$L$7)</f>
        <v>30.1</v>
      </c>
    </row>
    <row r="48" spans="1:15" s="15" customFormat="1" ht="12.75">
      <c r="A48" s="29" t="s">
        <v>32</v>
      </c>
      <c r="B48" s="30">
        <v>555</v>
      </c>
      <c r="C48" s="30">
        <v>507</v>
      </c>
      <c r="D48" s="30">
        <v>534</v>
      </c>
      <c r="E48" s="31">
        <v>478</v>
      </c>
      <c r="F48" s="32">
        <v>484</v>
      </c>
      <c r="G48" s="32">
        <v>509</v>
      </c>
      <c r="H48" s="32">
        <v>507</v>
      </c>
      <c r="I48" s="32">
        <v>543</v>
      </c>
      <c r="J48" s="32">
        <v>535</v>
      </c>
      <c r="K48" s="32">
        <v>547</v>
      </c>
      <c r="L48" s="32">
        <v>541</v>
      </c>
      <c r="M48" s="51">
        <f>SLOPE($B48:$L48,$B$7:$L$7)</f>
        <v>2.2363636363636363</v>
      </c>
      <c r="N48" s="51">
        <f>SLOPE(G48:L48,$G$7:$L$7)</f>
        <v>7.7714285714285714</v>
      </c>
      <c r="O48" s="51">
        <f>SLOPE(I48:L48,$I$7:$L$7)</f>
        <v>0.6</v>
      </c>
    </row>
    <row r="49" spans="1:20" s="15" customFormat="1" ht="12.75">
      <c r="A49" s="29" t="s">
        <v>33</v>
      </c>
      <c r="B49" s="30">
        <v>366</v>
      </c>
      <c r="C49" s="30">
        <v>355</v>
      </c>
      <c r="D49" s="30">
        <v>365</v>
      </c>
      <c r="E49" s="31">
        <v>329</v>
      </c>
      <c r="F49" s="32">
        <v>268</v>
      </c>
      <c r="G49" s="32">
        <v>242</v>
      </c>
      <c r="H49" s="32">
        <v>225</v>
      </c>
      <c r="I49" s="32">
        <v>218</v>
      </c>
      <c r="J49" s="32">
        <v>219</v>
      </c>
      <c r="K49" s="32">
        <v>228</v>
      </c>
      <c r="L49" s="32">
        <v>251</v>
      </c>
      <c r="M49" s="51">
        <f>SLOPE($B49:$L49,$B$7:$L$7)</f>
        <v>-16.236363636363638</v>
      </c>
      <c r="N49" s="51">
        <f>SLOPE(G49:L49,$G$7:$L$7)</f>
        <v>1.5714285714285714</v>
      </c>
      <c r="O49" s="51">
        <f>SLOPE(I49:L49,$I$7:$L$7)</f>
        <v>10.8</v>
      </c>
    </row>
    <row r="50" spans="1:20" s="15" customFormat="1" ht="12.75">
      <c r="A50" s="29" t="s">
        <v>34</v>
      </c>
      <c r="B50" s="30">
        <v>220</v>
      </c>
      <c r="C50" s="30">
        <v>205</v>
      </c>
      <c r="D50" s="30">
        <v>213</v>
      </c>
      <c r="E50" s="31">
        <v>185</v>
      </c>
      <c r="F50" s="32">
        <v>184</v>
      </c>
      <c r="G50" s="32">
        <v>172</v>
      </c>
      <c r="H50" s="32">
        <v>173</v>
      </c>
      <c r="I50" s="32">
        <v>185</v>
      </c>
      <c r="J50" s="32">
        <v>175</v>
      </c>
      <c r="K50" s="32">
        <v>166</v>
      </c>
      <c r="L50" s="32">
        <v>172</v>
      </c>
      <c r="M50" s="51">
        <f>SLOPE($B50:$L50,$B$7:$L$7)</f>
        <v>-4.7363636363636363</v>
      </c>
      <c r="N50" s="51">
        <f>SLOPE(G50:L50,$G$7:$L$7)</f>
        <v>-0.88571428571428568</v>
      </c>
      <c r="O50" s="51">
        <f>SLOPE(I50:L50,$I$7:$L$7)</f>
        <v>-4.8</v>
      </c>
    </row>
    <row r="51" spans="1:20" s="15" customFormat="1" ht="12.75">
      <c r="A51" s="33" t="s">
        <v>35</v>
      </c>
      <c r="B51" s="52">
        <v>1577</v>
      </c>
      <c r="C51" s="52">
        <v>1483</v>
      </c>
      <c r="D51" s="52">
        <v>1546</v>
      </c>
      <c r="E51" s="53">
        <v>1436</v>
      </c>
      <c r="F51" s="54">
        <v>1360</v>
      </c>
      <c r="G51" s="54">
        <v>1359</v>
      </c>
      <c r="H51" s="54">
        <v>1304</v>
      </c>
      <c r="I51" s="54">
        <v>1378</v>
      </c>
      <c r="J51" s="54">
        <v>1368</v>
      </c>
      <c r="K51" s="54">
        <v>1444</v>
      </c>
      <c r="L51" s="54">
        <v>1475</v>
      </c>
      <c r="M51" s="55">
        <f>SLOPE($B51:$L51,$B$7:$L$7)</f>
        <v>-12.472727272727273</v>
      </c>
      <c r="N51" s="55">
        <f>SLOPE(G51:L51,$G$7:$L$7)</f>
        <v>28.285714285714285</v>
      </c>
      <c r="O51" s="55">
        <f>SLOPE(I51:L51,$I$7:$L$7)</f>
        <v>36.700000000000003</v>
      </c>
    </row>
    <row r="52" spans="1:20" s="15" customFormat="1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56"/>
    </row>
    <row r="53" spans="1:20" s="15" customFormat="1" ht="12.75">
      <c r="A53" s="20" t="s">
        <v>36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7"/>
    </row>
    <row r="54" spans="1:20" s="15" customFormat="1" ht="12.75">
      <c r="A54" s="10" t="s">
        <v>37</v>
      </c>
      <c r="B54" s="57">
        <v>880</v>
      </c>
      <c r="C54" s="57">
        <v>960</v>
      </c>
      <c r="D54" s="57">
        <v>961</v>
      </c>
      <c r="E54" s="21">
        <v>872</v>
      </c>
      <c r="F54" s="58">
        <v>941</v>
      </c>
      <c r="G54" s="58">
        <v>985</v>
      </c>
      <c r="H54" s="58">
        <v>1091</v>
      </c>
      <c r="I54" s="58">
        <v>1187</v>
      </c>
      <c r="J54" s="58">
        <v>1293</v>
      </c>
      <c r="K54" s="58">
        <v>1178</v>
      </c>
      <c r="L54" s="58">
        <v>1023</v>
      </c>
      <c r="M54" s="59">
        <f>SLOPE($B54:$L54,$B$7:$L$7)</f>
        <v>30.572727272727274</v>
      </c>
      <c r="N54" s="59">
        <f>SLOPE(G54:L54,$G$7:$L$7)</f>
        <v>15.914285714285715</v>
      </c>
      <c r="O54" s="59">
        <f>SLOPE(I54:L54,$I$7:$L$7)</f>
        <v>-60.7</v>
      </c>
    </row>
    <row r="55" spans="1:20" s="15" customFormat="1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8"/>
      <c r="O55" s="19"/>
    </row>
    <row r="56" spans="1:20" s="15" customFormat="1" ht="12.75">
      <c r="A56" s="20" t="s">
        <v>84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2"/>
      <c r="O56" s="23"/>
    </row>
    <row r="57" spans="1:20" s="15" customFormat="1" ht="12.75">
      <c r="A57" s="24" t="s">
        <v>38</v>
      </c>
      <c r="B57" s="25">
        <v>119</v>
      </c>
      <c r="C57" s="25">
        <v>133</v>
      </c>
      <c r="D57" s="25">
        <v>155</v>
      </c>
      <c r="E57" s="26">
        <v>155</v>
      </c>
      <c r="F57" s="27">
        <v>162</v>
      </c>
      <c r="G57" s="27">
        <v>197</v>
      </c>
      <c r="H57" s="27">
        <v>192</v>
      </c>
      <c r="I57" s="27">
        <v>192</v>
      </c>
      <c r="J57" s="27">
        <v>199</v>
      </c>
      <c r="K57" s="27">
        <v>214</v>
      </c>
      <c r="L57" s="27">
        <v>235</v>
      </c>
      <c r="M57" s="28">
        <f>SLOPE($B57:$L57,$B$7:$L$7)</f>
        <v>10.363636363636363</v>
      </c>
      <c r="N57" s="28">
        <f>SLOPE(G57:L57,$G$7:$L$7)</f>
        <v>7.5142857142857142</v>
      </c>
      <c r="O57" s="28">
        <f>SLOPE(I57:L57,$I$7:$L$7)</f>
        <v>14.4</v>
      </c>
    </row>
    <row r="58" spans="1:20" s="15" customFormat="1" ht="12.75">
      <c r="A58" s="29" t="s">
        <v>39</v>
      </c>
      <c r="B58" s="30">
        <v>353</v>
      </c>
      <c r="C58" s="30">
        <v>331</v>
      </c>
      <c r="D58" s="30">
        <v>329</v>
      </c>
      <c r="E58" s="31">
        <v>320</v>
      </c>
      <c r="F58" s="32">
        <v>378</v>
      </c>
      <c r="G58" s="32">
        <v>431</v>
      </c>
      <c r="H58" s="32">
        <v>421</v>
      </c>
      <c r="I58" s="32">
        <v>463</v>
      </c>
      <c r="J58" s="32">
        <v>384</v>
      </c>
      <c r="K58" s="32">
        <v>449</v>
      </c>
      <c r="L58" s="32">
        <v>499</v>
      </c>
      <c r="M58" s="28">
        <f t="shared" ref="M58:M76" si="9">SLOPE($B58:$L58,$B$7:$L$7)</f>
        <v>15.418181818181816</v>
      </c>
      <c r="N58" s="28">
        <f t="shared" ref="N58:N76" si="10">SLOPE(G58:L58,$G$7:$L$7)</f>
        <v>9.8571428571428577</v>
      </c>
      <c r="O58" s="28">
        <f t="shared" ref="O58:O76" si="11">SLOPE(I58:L58,$I$7:$L$7)</f>
        <v>17.3</v>
      </c>
    </row>
    <row r="59" spans="1:20" s="15" customFormat="1" ht="12.75">
      <c r="A59" s="29" t="s">
        <v>40</v>
      </c>
      <c r="B59" s="30">
        <v>71</v>
      </c>
      <c r="C59" s="30">
        <v>71</v>
      </c>
      <c r="D59" s="30">
        <v>65</v>
      </c>
      <c r="E59" s="31">
        <v>77</v>
      </c>
      <c r="F59" s="32">
        <v>96</v>
      </c>
      <c r="G59" s="32">
        <v>120</v>
      </c>
      <c r="H59" s="32">
        <v>157</v>
      </c>
      <c r="I59" s="32">
        <v>160</v>
      </c>
      <c r="J59" s="32">
        <v>152</v>
      </c>
      <c r="K59" s="32">
        <v>159</v>
      </c>
      <c r="L59" s="32">
        <v>188</v>
      </c>
      <c r="M59" s="28">
        <f t="shared" si="9"/>
        <v>12.954545454545455</v>
      </c>
      <c r="N59" s="28">
        <f t="shared" si="10"/>
        <v>9.6571428571428566</v>
      </c>
      <c r="O59" s="28">
        <f t="shared" si="11"/>
        <v>9.1</v>
      </c>
      <c r="T59" s="60"/>
    </row>
    <row r="60" spans="1:20" s="15" customFormat="1" ht="12.75">
      <c r="A60" s="29" t="s">
        <v>41</v>
      </c>
      <c r="B60" s="30">
        <v>249</v>
      </c>
      <c r="C60" s="30">
        <v>240</v>
      </c>
      <c r="D60" s="30">
        <v>263</v>
      </c>
      <c r="E60" s="31">
        <v>292</v>
      </c>
      <c r="F60" s="32">
        <v>308</v>
      </c>
      <c r="G60" s="32">
        <v>330</v>
      </c>
      <c r="H60" s="32">
        <v>366</v>
      </c>
      <c r="I60" s="32">
        <v>348</v>
      </c>
      <c r="J60" s="32">
        <v>350</v>
      </c>
      <c r="K60" s="32">
        <v>410</v>
      </c>
      <c r="L60" s="32">
        <v>445</v>
      </c>
      <c r="M60" s="28">
        <f t="shared" si="9"/>
        <v>19.009090909090904</v>
      </c>
      <c r="N60" s="28">
        <f t="shared" si="10"/>
        <v>20.257142857142856</v>
      </c>
      <c r="O60" s="28">
        <f t="shared" si="11"/>
        <v>35.1</v>
      </c>
      <c r="T60" s="60"/>
    </row>
    <row r="61" spans="1:20" s="15" customFormat="1" ht="12.75">
      <c r="A61" s="29" t="s">
        <v>42</v>
      </c>
      <c r="B61" s="30">
        <v>215</v>
      </c>
      <c r="C61" s="30">
        <v>229</v>
      </c>
      <c r="D61" s="30">
        <v>220</v>
      </c>
      <c r="E61" s="31">
        <v>231</v>
      </c>
      <c r="F61" s="32">
        <v>228</v>
      </c>
      <c r="G61" s="32">
        <v>244</v>
      </c>
      <c r="H61" s="32">
        <v>248</v>
      </c>
      <c r="I61" s="32">
        <v>292</v>
      </c>
      <c r="J61" s="32">
        <v>279</v>
      </c>
      <c r="K61" s="32">
        <v>310</v>
      </c>
      <c r="L61" s="32">
        <v>319</v>
      </c>
      <c r="M61" s="28">
        <f t="shared" si="9"/>
        <v>10.572727272727272</v>
      </c>
      <c r="N61" s="28">
        <f t="shared" si="10"/>
        <v>15.657142857142857</v>
      </c>
      <c r="O61" s="28">
        <f t="shared" si="11"/>
        <v>11.2</v>
      </c>
    </row>
    <row r="62" spans="1:20" s="15" customFormat="1" ht="12.75">
      <c r="A62" s="29" t="s">
        <v>44</v>
      </c>
      <c r="B62" s="30">
        <v>188</v>
      </c>
      <c r="C62" s="30">
        <v>201</v>
      </c>
      <c r="D62" s="30">
        <v>220</v>
      </c>
      <c r="E62" s="31">
        <v>215</v>
      </c>
      <c r="F62" s="32">
        <v>233</v>
      </c>
      <c r="G62" s="32">
        <v>269</v>
      </c>
      <c r="H62" s="32">
        <v>262</v>
      </c>
      <c r="I62" s="32">
        <v>243</v>
      </c>
      <c r="J62" s="32">
        <v>227</v>
      </c>
      <c r="K62" s="32">
        <v>246</v>
      </c>
      <c r="L62" s="32">
        <v>233</v>
      </c>
      <c r="M62" s="28">
        <f t="shared" si="9"/>
        <v>4.6454545454545455</v>
      </c>
      <c r="N62" s="28">
        <f t="shared" si="10"/>
        <v>-6.9714285714285715</v>
      </c>
      <c r="O62" s="28">
        <f t="shared" si="11"/>
        <v>-1.1000000000000001</v>
      </c>
    </row>
    <row r="63" spans="1:20" s="15" customFormat="1" ht="12.75">
      <c r="A63" s="29" t="s">
        <v>45</v>
      </c>
      <c r="B63" s="30">
        <v>78</v>
      </c>
      <c r="C63" s="30">
        <v>68</v>
      </c>
      <c r="D63" s="30">
        <v>60</v>
      </c>
      <c r="E63" s="31">
        <v>59</v>
      </c>
      <c r="F63" s="32">
        <v>76</v>
      </c>
      <c r="G63" s="32">
        <v>94</v>
      </c>
      <c r="H63" s="32">
        <v>102</v>
      </c>
      <c r="I63" s="32">
        <v>97</v>
      </c>
      <c r="J63" s="32">
        <v>94</v>
      </c>
      <c r="K63" s="32">
        <v>96</v>
      </c>
      <c r="L63" s="32">
        <v>102</v>
      </c>
      <c r="M63" s="28">
        <f t="shared" si="9"/>
        <v>3.9636363636363638</v>
      </c>
      <c r="N63" s="28">
        <f t="shared" si="10"/>
        <v>0.54285714285714282</v>
      </c>
      <c r="O63" s="28">
        <f t="shared" si="11"/>
        <v>1.7</v>
      </c>
    </row>
    <row r="64" spans="1:20" s="15" customFormat="1" ht="12.75">
      <c r="A64" s="29" t="s">
        <v>46</v>
      </c>
      <c r="B64" s="30">
        <v>200</v>
      </c>
      <c r="C64" s="30">
        <v>200</v>
      </c>
      <c r="D64" s="30">
        <v>211</v>
      </c>
      <c r="E64" s="31">
        <v>199</v>
      </c>
      <c r="F64" s="32">
        <v>213</v>
      </c>
      <c r="G64" s="32">
        <v>232</v>
      </c>
      <c r="H64" s="32">
        <v>252</v>
      </c>
      <c r="I64" s="32">
        <v>294</v>
      </c>
      <c r="J64" s="32">
        <v>294</v>
      </c>
      <c r="K64" s="32">
        <v>326</v>
      </c>
      <c r="L64" s="32">
        <v>384</v>
      </c>
      <c r="M64" s="28">
        <f t="shared" si="9"/>
        <v>17.290909090909089</v>
      </c>
      <c r="N64" s="28">
        <f t="shared" si="10"/>
        <v>28.057142857142857</v>
      </c>
      <c r="O64" s="28">
        <f t="shared" si="11"/>
        <v>30.2</v>
      </c>
    </row>
    <row r="65" spans="1:16" s="15" customFormat="1" ht="12.75">
      <c r="A65" s="29" t="s">
        <v>47</v>
      </c>
      <c r="B65" s="30">
        <v>1216</v>
      </c>
      <c r="C65" s="30">
        <v>1186</v>
      </c>
      <c r="D65" s="30">
        <v>1342</v>
      </c>
      <c r="E65" s="31">
        <v>1219</v>
      </c>
      <c r="F65" s="32">
        <v>1190</v>
      </c>
      <c r="G65" s="32">
        <v>1087</v>
      </c>
      <c r="H65" s="32">
        <v>892</v>
      </c>
      <c r="I65" s="32">
        <v>855</v>
      </c>
      <c r="J65" s="32">
        <v>821</v>
      </c>
      <c r="K65" s="32">
        <v>964</v>
      </c>
      <c r="L65" s="32">
        <v>1243</v>
      </c>
      <c r="M65" s="28">
        <f t="shared" si="9"/>
        <v>-30.381818181818172</v>
      </c>
      <c r="N65" s="28">
        <f t="shared" si="10"/>
        <v>27.485714285714284</v>
      </c>
      <c r="O65" s="28">
        <f t="shared" si="11"/>
        <v>130.69999999999999</v>
      </c>
    </row>
    <row r="66" spans="1:16" s="15" customFormat="1" ht="12.75">
      <c r="A66" s="29" t="s">
        <v>61</v>
      </c>
      <c r="B66" s="30">
        <v>81</v>
      </c>
      <c r="C66" s="30">
        <v>76</v>
      </c>
      <c r="D66" s="30">
        <v>80</v>
      </c>
      <c r="E66" s="31">
        <v>68</v>
      </c>
      <c r="F66" s="32">
        <v>76</v>
      </c>
      <c r="G66" s="32">
        <v>83</v>
      </c>
      <c r="H66" s="32">
        <v>76</v>
      </c>
      <c r="I66" s="32">
        <v>107</v>
      </c>
      <c r="J66" s="32">
        <v>102</v>
      </c>
      <c r="K66" s="32">
        <v>101</v>
      </c>
      <c r="L66" s="32">
        <v>112</v>
      </c>
      <c r="M66" s="28">
        <f t="shared" si="9"/>
        <v>3.6272727272727279</v>
      </c>
      <c r="N66" s="28">
        <f t="shared" si="10"/>
        <v>6.1428571428571432</v>
      </c>
      <c r="O66" s="28">
        <f t="shared" si="11"/>
        <v>1.4</v>
      </c>
    </row>
    <row r="67" spans="1:16" s="15" customFormat="1" ht="12.75">
      <c r="A67" s="33" t="s">
        <v>85</v>
      </c>
      <c r="B67" s="34">
        <v>3110</v>
      </c>
      <c r="C67" s="34">
        <v>3113</v>
      </c>
      <c r="D67" s="34">
        <v>2945</v>
      </c>
      <c r="E67" s="35">
        <v>2835</v>
      </c>
      <c r="F67" s="36">
        <v>2960</v>
      </c>
      <c r="G67" s="36">
        <v>3087</v>
      </c>
      <c r="H67" s="36">
        <v>2968</v>
      </c>
      <c r="I67" s="36">
        <v>3051</v>
      </c>
      <c r="J67" s="36">
        <v>2902</v>
      </c>
      <c r="K67" s="36">
        <v>3275</v>
      </c>
      <c r="L67" s="36">
        <v>3760</v>
      </c>
      <c r="M67" s="42">
        <f t="shared" si="9"/>
        <v>38.263636363636365</v>
      </c>
      <c r="N67" s="42">
        <f>SLOPE(G67:L67,$G$7:$L$7)</f>
        <v>118.2</v>
      </c>
      <c r="O67" s="42">
        <f>SLOPE(I67:L67,$I$7:$L$7)</f>
        <v>250</v>
      </c>
    </row>
    <row r="68" spans="1:16" s="15" customFormat="1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56"/>
      <c r="P68" s="61"/>
    </row>
    <row r="69" spans="1:16" s="15" customFormat="1" ht="12.75">
      <c r="A69" s="20" t="s">
        <v>48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57"/>
      <c r="P69" s="61"/>
    </row>
    <row r="70" spans="1:16" s="15" customFormat="1" ht="12.75">
      <c r="A70" s="24" t="s">
        <v>49</v>
      </c>
      <c r="B70" s="25">
        <v>1113</v>
      </c>
      <c r="C70" s="25">
        <v>1125</v>
      </c>
      <c r="D70" s="25">
        <v>1208</v>
      </c>
      <c r="E70" s="26">
        <v>1183</v>
      </c>
      <c r="F70" s="27">
        <v>1074</v>
      </c>
      <c r="G70" s="27">
        <v>1133</v>
      </c>
      <c r="H70" s="27">
        <v>1144</v>
      </c>
      <c r="I70" s="27">
        <v>1201</v>
      </c>
      <c r="J70" s="27">
        <v>1099</v>
      </c>
      <c r="K70" s="27">
        <v>1295</v>
      </c>
      <c r="L70" s="27">
        <v>1366</v>
      </c>
      <c r="M70" s="28">
        <f t="shared" si="9"/>
        <v>15.672727272727272</v>
      </c>
      <c r="N70" s="28">
        <f t="shared" si="10"/>
        <v>43.314285714285717</v>
      </c>
      <c r="O70" s="28">
        <f t="shared" si="11"/>
        <v>69.099999999999994</v>
      </c>
    </row>
    <row r="71" spans="1:16" s="15" customFormat="1" ht="12.75">
      <c r="A71" s="29" t="s">
        <v>50</v>
      </c>
      <c r="B71" s="30">
        <v>167</v>
      </c>
      <c r="C71" s="30">
        <v>157</v>
      </c>
      <c r="D71" s="30">
        <v>168</v>
      </c>
      <c r="E71" s="31">
        <v>157</v>
      </c>
      <c r="F71" s="32">
        <v>240</v>
      </c>
      <c r="G71" s="32">
        <v>305</v>
      </c>
      <c r="H71" s="32">
        <v>356</v>
      </c>
      <c r="I71" s="32">
        <v>325</v>
      </c>
      <c r="J71" s="32">
        <v>307</v>
      </c>
      <c r="K71" s="32">
        <v>370</v>
      </c>
      <c r="L71" s="32">
        <v>388</v>
      </c>
      <c r="M71" s="28">
        <f t="shared" si="9"/>
        <v>25.690909090909091</v>
      </c>
      <c r="N71" s="28">
        <f t="shared" si="10"/>
        <v>12.542857142857143</v>
      </c>
      <c r="O71" s="28">
        <f t="shared" si="11"/>
        <v>25.2</v>
      </c>
    </row>
    <row r="72" spans="1:16" s="15" customFormat="1" ht="12.75">
      <c r="A72" s="29" t="s">
        <v>51</v>
      </c>
      <c r="B72" s="30">
        <v>518</v>
      </c>
      <c r="C72" s="30">
        <v>489</v>
      </c>
      <c r="D72" s="30">
        <v>478</v>
      </c>
      <c r="E72" s="31">
        <v>458</v>
      </c>
      <c r="F72" s="32">
        <v>638</v>
      </c>
      <c r="G72" s="32">
        <v>751</v>
      </c>
      <c r="H72" s="32">
        <v>810</v>
      </c>
      <c r="I72" s="32">
        <v>818</v>
      </c>
      <c r="J72" s="32">
        <v>669</v>
      </c>
      <c r="K72" s="32">
        <v>922</v>
      </c>
      <c r="L72" s="32">
        <v>928</v>
      </c>
      <c r="M72" s="28">
        <f t="shared" si="9"/>
        <v>47.7</v>
      </c>
      <c r="N72" s="28">
        <f t="shared" si="10"/>
        <v>30.62857142857143</v>
      </c>
      <c r="O72" s="28">
        <f t="shared" si="11"/>
        <v>58.3</v>
      </c>
    </row>
    <row r="73" spans="1:16" s="15" customFormat="1" ht="12.75">
      <c r="A73" s="29" t="s">
        <v>52</v>
      </c>
      <c r="B73" s="30">
        <v>36</v>
      </c>
      <c r="C73" s="30">
        <v>28</v>
      </c>
      <c r="D73" s="30">
        <v>38</v>
      </c>
      <c r="E73" s="31">
        <v>47</v>
      </c>
      <c r="F73" s="32">
        <v>52</v>
      </c>
      <c r="G73" s="32">
        <v>73</v>
      </c>
      <c r="H73" s="32">
        <v>84</v>
      </c>
      <c r="I73" s="32">
        <v>114</v>
      </c>
      <c r="J73" s="32">
        <v>126</v>
      </c>
      <c r="K73" s="32">
        <v>139</v>
      </c>
      <c r="L73" s="32">
        <v>124</v>
      </c>
      <c r="M73" s="28">
        <f t="shared" si="9"/>
        <v>11.945454545454545</v>
      </c>
      <c r="N73" s="28">
        <f t="shared" si="10"/>
        <v>12.342857142857143</v>
      </c>
      <c r="O73" s="28">
        <f t="shared" si="11"/>
        <v>4.3</v>
      </c>
    </row>
    <row r="74" spans="1:16" s="15" customFormat="1" ht="12.75">
      <c r="A74" s="29" t="s">
        <v>43</v>
      </c>
      <c r="B74" s="30">
        <v>340</v>
      </c>
      <c r="C74" s="30">
        <v>378</v>
      </c>
      <c r="D74" s="30">
        <v>426</v>
      </c>
      <c r="E74" s="31">
        <v>433</v>
      </c>
      <c r="F74" s="32">
        <v>539</v>
      </c>
      <c r="G74" s="32">
        <v>644</v>
      </c>
      <c r="H74" s="32">
        <v>663</v>
      </c>
      <c r="I74" s="32">
        <v>676</v>
      </c>
      <c r="J74" s="32">
        <v>583</v>
      </c>
      <c r="K74" s="32">
        <v>604</v>
      </c>
      <c r="L74" s="32">
        <v>652</v>
      </c>
      <c r="M74" s="28">
        <f t="shared" si="9"/>
        <v>32.227272727272727</v>
      </c>
      <c r="N74" s="28">
        <f t="shared" si="10"/>
        <v>-6.5714285714285712</v>
      </c>
      <c r="O74" s="28">
        <f t="shared" si="11"/>
        <v>-5.0999999999999996</v>
      </c>
    </row>
    <row r="75" spans="1:16" s="15" customFormat="1" ht="12.75">
      <c r="A75" s="29" t="s">
        <v>62</v>
      </c>
      <c r="B75" s="30">
        <v>273</v>
      </c>
      <c r="C75" s="30">
        <v>282</v>
      </c>
      <c r="D75" s="30">
        <v>300</v>
      </c>
      <c r="E75" s="31">
        <v>285</v>
      </c>
      <c r="F75" s="32">
        <v>336</v>
      </c>
      <c r="G75" s="32">
        <v>385</v>
      </c>
      <c r="H75" s="32">
        <v>437</v>
      </c>
      <c r="I75" s="32">
        <v>502</v>
      </c>
      <c r="J75" s="32">
        <v>454</v>
      </c>
      <c r="K75" s="32">
        <v>572</v>
      </c>
      <c r="L75" s="32">
        <v>526</v>
      </c>
      <c r="M75" s="28">
        <f t="shared" si="9"/>
        <v>31.109090909090913</v>
      </c>
      <c r="N75" s="28">
        <f t="shared" si="10"/>
        <v>30.342857142857142</v>
      </c>
      <c r="O75" s="28">
        <f t="shared" si="11"/>
        <v>19</v>
      </c>
    </row>
    <row r="76" spans="1:16" s="15" customFormat="1" ht="12.75">
      <c r="A76" s="29" t="s">
        <v>63</v>
      </c>
      <c r="B76" s="30">
        <v>74</v>
      </c>
      <c r="C76" s="30">
        <v>81</v>
      </c>
      <c r="D76" s="30">
        <v>80</v>
      </c>
      <c r="E76" s="31">
        <v>76</v>
      </c>
      <c r="F76" s="32">
        <v>116</v>
      </c>
      <c r="G76" s="32">
        <v>151</v>
      </c>
      <c r="H76" s="32">
        <v>180</v>
      </c>
      <c r="I76" s="32">
        <v>215</v>
      </c>
      <c r="J76" s="32">
        <v>225</v>
      </c>
      <c r="K76" s="32">
        <v>248</v>
      </c>
      <c r="L76" s="32">
        <v>226</v>
      </c>
      <c r="M76" s="28">
        <f t="shared" si="9"/>
        <v>20.045454545454547</v>
      </c>
      <c r="N76" s="28">
        <f t="shared" si="10"/>
        <v>16.828571428571429</v>
      </c>
      <c r="O76" s="28">
        <f t="shared" si="11"/>
        <v>5.6</v>
      </c>
    </row>
    <row r="77" spans="1:16" s="15" customFormat="1" ht="12.75">
      <c r="A77" s="33" t="s">
        <v>53</v>
      </c>
      <c r="B77" s="34">
        <v>2181</v>
      </c>
      <c r="C77" s="34">
        <v>2162</v>
      </c>
      <c r="D77" s="34">
        <v>2698</v>
      </c>
      <c r="E77" s="35">
        <v>2639</v>
      </c>
      <c r="F77" s="36">
        <v>2995</v>
      </c>
      <c r="G77" s="36">
        <v>3442</v>
      </c>
      <c r="H77" s="36">
        <v>3674</v>
      </c>
      <c r="I77" s="36">
        <v>3851</v>
      </c>
      <c r="J77" s="36">
        <v>3463</v>
      </c>
      <c r="K77" s="36">
        <v>4150</v>
      </c>
      <c r="L77" s="36">
        <v>4210</v>
      </c>
      <c r="M77" s="62">
        <f>SLOPE($B77:$L77,$B$7:$L$7)</f>
        <v>213.59090909090912</v>
      </c>
      <c r="N77" s="37">
        <f>SLOPE(G77:L77,$G$7:$L$7)</f>
        <v>139.42857142857142</v>
      </c>
      <c r="O77" s="62">
        <f>SLOPE(I77:L77,$I$7:$L$7)</f>
        <v>176.4</v>
      </c>
    </row>
    <row r="78" spans="1:16" s="15" customFormat="1" ht="12.75">
      <c r="A78" s="24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4"/>
      <c r="N78" s="63"/>
      <c r="O78" s="65"/>
      <c r="P78" s="61"/>
    </row>
    <row r="79" spans="1:16" s="15" customFormat="1" ht="12.75">
      <c r="A79" s="10" t="s">
        <v>54</v>
      </c>
      <c r="B79" s="11">
        <v>19569</v>
      </c>
      <c r="C79" s="11">
        <v>19156</v>
      </c>
      <c r="D79" s="11">
        <v>20090</v>
      </c>
      <c r="E79" s="12">
        <v>18706</v>
      </c>
      <c r="F79" s="13">
        <v>19387</v>
      </c>
      <c r="G79" s="13">
        <v>20530</v>
      </c>
      <c r="H79" s="13">
        <v>20943</v>
      </c>
      <c r="I79" s="13">
        <v>22384</v>
      </c>
      <c r="J79" s="13">
        <v>22149</v>
      </c>
      <c r="K79" s="13">
        <v>23731</v>
      </c>
      <c r="L79" s="13">
        <v>24314</v>
      </c>
      <c r="M79" s="14">
        <f>SLOPE($B79:$L79,$B$7:$L$7)</f>
        <v>519.21818181818185</v>
      </c>
      <c r="N79" s="14">
        <f>SLOPE(G79:L79,$G$7:$L$7)</f>
        <v>772.82857142857142</v>
      </c>
      <c r="O79" s="14">
        <f>SLOPE(I79:L79,$I$7:$L$7)</f>
        <v>737.2</v>
      </c>
    </row>
    <row r="80" spans="1:16" s="15" customFormat="1" ht="8.25" customHeight="1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1:15" s="15" customFormat="1" ht="12.75">
      <c r="A81" s="68" t="s">
        <v>68</v>
      </c>
      <c r="B81" s="67"/>
      <c r="C81" s="67"/>
      <c r="D81" s="67"/>
      <c r="E81" s="67"/>
      <c r="F81" s="67"/>
      <c r="G81" s="67"/>
      <c r="H81" s="67"/>
      <c r="I81" s="67"/>
      <c r="J81" s="67"/>
      <c r="K81" s="69"/>
      <c r="L81" s="69"/>
      <c r="M81" s="67"/>
      <c r="N81" s="67"/>
      <c r="O81" s="67"/>
    </row>
    <row r="82" spans="1:15" s="15" customFormat="1" ht="12.75">
      <c r="A82" s="68" t="s">
        <v>77</v>
      </c>
      <c r="B82" s="67"/>
      <c r="C82" s="67"/>
      <c r="D82" s="67"/>
      <c r="E82" s="67"/>
      <c r="F82" s="67"/>
      <c r="G82" s="67"/>
      <c r="H82" s="67"/>
      <c r="I82" s="67"/>
      <c r="J82" s="67"/>
      <c r="K82" s="69"/>
      <c r="L82" s="69"/>
      <c r="M82" s="67"/>
      <c r="N82" s="67"/>
      <c r="O82" s="67"/>
    </row>
    <row r="83" spans="1:15" s="15" customFormat="1" ht="12.75">
      <c r="A83" s="68" t="s">
        <v>82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</sheetData>
  <mergeCells count="1">
    <mergeCell ref="A6:A7"/>
  </mergeCells>
  <printOptions horizontalCentered="1"/>
  <pageMargins left="0.25" right="0.25" top="0.75" bottom="0.5" header="0.5" footer="0.5"/>
  <pageSetup scale="86" fitToHeight="0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workbookViewId="0">
      <selection activeCell="F68" sqref="F68"/>
    </sheetView>
    <sheetView tabSelected="1" workbookViewId="1">
      <selection activeCell="N2" sqref="N2"/>
    </sheetView>
  </sheetViews>
  <sheetFormatPr defaultRowHeight="15"/>
  <cols>
    <col min="1" max="1" width="37.7109375" style="1" customWidth="1"/>
    <col min="2" max="2" width="6.5703125" style="9" customWidth="1"/>
    <col min="3" max="4" width="7.140625" style="70" customWidth="1"/>
    <col min="5" max="8" width="7.140625" style="70" bestFit="1" customWidth="1"/>
    <col min="9" max="9" width="7.85546875" style="70" bestFit="1" customWidth="1"/>
    <col min="10" max="12" width="7.85546875" style="70" customWidth="1"/>
    <col min="13" max="13" width="9.5703125" style="70" bestFit="1" customWidth="1"/>
    <col min="14" max="14" width="10.7109375" style="70" bestFit="1" customWidth="1"/>
    <col min="15" max="16384" width="9.140625" style="2"/>
  </cols>
  <sheetData>
    <row r="1" spans="1:14" s="15" customFormat="1" ht="12.75">
      <c r="A1" s="68" t="s">
        <v>59</v>
      </c>
      <c r="B1" s="67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23">
        <v>43031</v>
      </c>
    </row>
    <row r="2" spans="1:14" s="15" customFormat="1" ht="12.75">
      <c r="A2" s="68" t="s">
        <v>73</v>
      </c>
      <c r="B2" s="67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22" customFormat="1" ht="12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8.75">
      <c r="A4" s="7" t="s">
        <v>83</v>
      </c>
    </row>
    <row r="5" spans="1:14" s="122" customFormat="1" ht="12">
      <c r="A5" s="119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" customHeight="1">
      <c r="A6" s="126" t="s">
        <v>55</v>
      </c>
      <c r="B6" s="113" t="s">
        <v>56</v>
      </c>
      <c r="C6" s="115" t="s">
        <v>0</v>
      </c>
      <c r="D6" s="115" t="s">
        <v>0</v>
      </c>
      <c r="E6" s="115" t="s">
        <v>0</v>
      </c>
      <c r="F6" s="115" t="s">
        <v>0</v>
      </c>
      <c r="G6" s="115" t="s">
        <v>0</v>
      </c>
      <c r="H6" s="115" t="s">
        <v>0</v>
      </c>
      <c r="I6" s="115" t="s">
        <v>0</v>
      </c>
      <c r="J6" s="115" t="s">
        <v>0</v>
      </c>
      <c r="K6" s="115" t="s">
        <v>0</v>
      </c>
      <c r="L6" s="115" t="s">
        <v>0</v>
      </c>
      <c r="M6" s="115" t="s">
        <v>78</v>
      </c>
      <c r="N6" s="116" t="s">
        <v>78</v>
      </c>
    </row>
    <row r="7" spans="1:14" ht="15" customHeight="1">
      <c r="A7" s="127"/>
      <c r="B7" s="114">
        <v>2007</v>
      </c>
      <c r="C7" s="117">
        <v>2008</v>
      </c>
      <c r="D7" s="117">
        <v>2009</v>
      </c>
      <c r="E7" s="117">
        <v>2010</v>
      </c>
      <c r="F7" s="117">
        <v>2011</v>
      </c>
      <c r="G7" s="117">
        <v>2012</v>
      </c>
      <c r="H7" s="117">
        <v>2013</v>
      </c>
      <c r="I7" s="117">
        <v>2014</v>
      </c>
      <c r="J7" s="117">
        <v>2015</v>
      </c>
      <c r="K7" s="117">
        <v>2016</v>
      </c>
      <c r="L7" s="117">
        <v>2017</v>
      </c>
      <c r="M7" s="117" t="s">
        <v>79</v>
      </c>
      <c r="N7" s="118" t="s">
        <v>80</v>
      </c>
    </row>
    <row r="8" spans="1:14" s="75" customFormat="1" ht="12.75">
      <c r="A8" s="10" t="str">
        <f>'Ugrad Majors-Actual'!A8</f>
        <v>University Programs</v>
      </c>
      <c r="B8" s="11">
        <v>587</v>
      </c>
      <c r="C8" s="72">
        <f>('Ugrad Majors-Actual'!C8- 'Ugrad Majors-Actual'!$B8)/'Ugrad Majors-Actual'!$B8</f>
        <v>-0.28109028960817717</v>
      </c>
      <c r="D8" s="72">
        <f>('Ugrad Majors-Actual'!D8- 'Ugrad Majors-Actual'!$B8)/'Ugrad Majors-Actual'!$B8</f>
        <v>-0.2981260647359455</v>
      </c>
      <c r="E8" s="73">
        <f>('Ugrad Majors-Actual'!E8- 'Ugrad Majors-Actual'!$B8)/'Ugrad Majors-Actual'!$B8</f>
        <v>-0.65076660988074952</v>
      </c>
      <c r="F8" s="74">
        <f>('Ugrad Majors-Actual'!F8- 'Ugrad Majors-Actual'!$B8)/'Ugrad Majors-Actual'!$B8</f>
        <v>-0.37649063032367974</v>
      </c>
      <c r="G8" s="74">
        <f>('Ugrad Majors-Actual'!G8- 'Ugrad Majors-Actual'!$B8)/'Ugrad Majors-Actual'!$B8</f>
        <v>-0.39352640545144801</v>
      </c>
      <c r="H8" s="74">
        <f>('Ugrad Majors-Actual'!H8- 'Ugrad Majors-Actual'!$B8)/'Ugrad Majors-Actual'!$B8</f>
        <v>-0.26575809199318567</v>
      </c>
      <c r="I8" s="74">
        <f>('Ugrad Majors-Actual'!I8- 'Ugrad Majors-Actual'!$B8)/'Ugrad Majors-Actual'!$B8</f>
        <v>-0.22487223168654175</v>
      </c>
      <c r="J8" s="74">
        <f>('Ugrad Majors-Actual'!J8- 'Ugrad Majors-Actual'!$B8)/'Ugrad Majors-Actual'!$B8</f>
        <v>-0.35434412265758092</v>
      </c>
      <c r="K8" s="74">
        <f>('Ugrad Majors-Actual'!K8- 'Ugrad Majors-Actual'!$B8)/'Ugrad Majors-Actual'!$B8</f>
        <v>-0.30494037478705283</v>
      </c>
      <c r="L8" s="74">
        <f>('Ugrad Majors-Actual'!L8- 'Ugrad Majors-Actual'!$B8)/'Ugrad Majors-Actual'!$B8</f>
        <v>-0.23679727427597955</v>
      </c>
      <c r="M8" s="74">
        <f>('Ugrad Majors-Actual'!L8- 'Ugrad Majors-Actual'!$G8)/'Ugrad Majors-Actual'!$G8</f>
        <v>0.25842696629213485</v>
      </c>
      <c r="N8" s="74">
        <f>('Ugrad Majors-Actual'!L8- 'Ugrad Majors-Actual'!$I8)/'Ugrad Majors-Actual'!$I8</f>
        <v>-1.5384615384615385E-2</v>
      </c>
    </row>
    <row r="9" spans="1:14" s="75" customFormat="1" ht="12.75">
      <c r="A9" s="16"/>
      <c r="B9" s="17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s="15" customFormat="1" ht="12.75">
      <c r="A10" s="20" t="str">
        <f>'Ugrad Majors-Actual'!A10</f>
        <v>Agriculture</v>
      </c>
      <c r="B10" s="7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57"/>
    </row>
    <row r="11" spans="1:14" s="15" customFormat="1" ht="12.75">
      <c r="A11" s="24" t="str">
        <f>'Ugrad Majors-Actual'!A11</f>
        <v>Animal and Veterinary Science</v>
      </c>
      <c r="B11" s="25">
        <v>798</v>
      </c>
      <c r="C11" s="79">
        <f>('Ugrad Majors-Actual'!C11- 'Ugrad Majors-Actual'!$B11)/'Ugrad Majors-Actual'!$B11</f>
        <v>-2.1303258145363407E-2</v>
      </c>
      <c r="D11" s="79">
        <f>('Ugrad Majors-Actual'!D11- 'Ugrad Majors-Actual'!$B11)/'Ugrad Majors-Actual'!$B11</f>
        <v>-7.8947368421052627E-2</v>
      </c>
      <c r="E11" s="80">
        <f>('Ugrad Majors-Actual'!E11- 'Ugrad Majors-Actual'!$B11)/'Ugrad Majors-Actual'!$B11</f>
        <v>-0.21553884711779447</v>
      </c>
      <c r="F11" s="81">
        <f>('Ugrad Majors-Actual'!F11- 'Ugrad Majors-Actual'!$B11)/'Ugrad Majors-Actual'!$B11</f>
        <v>-0.26817042606516289</v>
      </c>
      <c r="G11" s="81">
        <f>('Ugrad Majors-Actual'!G11- 'Ugrad Majors-Actual'!$B11)/'Ugrad Majors-Actual'!$B11</f>
        <v>-0.30952380952380953</v>
      </c>
      <c r="H11" s="81">
        <f>('Ugrad Majors-Actual'!H11- 'Ugrad Majors-Actual'!$B11)/'Ugrad Majors-Actual'!$B11</f>
        <v>-0.34210526315789475</v>
      </c>
      <c r="I11" s="81">
        <f>('Ugrad Majors-Actual'!I11- 'Ugrad Majors-Actual'!$B11)/'Ugrad Majors-Actual'!$B11</f>
        <v>-0.37218045112781956</v>
      </c>
      <c r="J11" s="81">
        <f>('Ugrad Majors-Actual'!J11- 'Ugrad Majors-Actual'!$B11)/'Ugrad Majors-Actual'!$B11</f>
        <v>-0.39974937343358397</v>
      </c>
      <c r="K11" s="81">
        <f>('Ugrad Majors-Actual'!K11- 'Ugrad Majors-Actual'!$B11)/'Ugrad Majors-Actual'!$B11</f>
        <v>-0.31829573934837091</v>
      </c>
      <c r="L11" s="81">
        <f>('Ugrad Majors-Actual'!L11- 'Ugrad Majors-Actual'!$B11)/'Ugrad Majors-Actual'!$B11</f>
        <v>-0.25438596491228072</v>
      </c>
      <c r="M11" s="81">
        <f>('Ugrad Majors-Actual'!L11- 'Ugrad Majors-Actual'!$G11)/'Ugrad Majors-Actual'!$G11</f>
        <v>7.985480943738657E-2</v>
      </c>
      <c r="N11" s="81">
        <f>('Ugrad Majors-Actual'!L11- 'Ugrad Majors-Actual'!$I11)/'Ugrad Majors-Actual'!$I11</f>
        <v>0.18762475049900199</v>
      </c>
    </row>
    <row r="12" spans="1:14" s="15" customFormat="1" ht="12.75">
      <c r="A12" s="29" t="str">
        <f>'Ugrad Majors-Actual'!A12</f>
        <v>Apparel Merchandising &amp; Mgmt</v>
      </c>
      <c r="B12" s="30">
        <v>246</v>
      </c>
      <c r="C12" s="82">
        <f>('Ugrad Majors-Actual'!C12- 'Ugrad Majors-Actual'!$B12)/'Ugrad Majors-Actual'!$B12</f>
        <v>2.4390243902439025E-2</v>
      </c>
      <c r="D12" s="82">
        <f>('Ugrad Majors-Actual'!D12- 'Ugrad Majors-Actual'!$B12)/'Ugrad Majors-Actual'!$B12</f>
        <v>0.13821138211382114</v>
      </c>
      <c r="E12" s="83">
        <f>('Ugrad Majors-Actual'!E12- 'Ugrad Majors-Actual'!$B12)/'Ugrad Majors-Actual'!$B12</f>
        <v>0.14227642276422764</v>
      </c>
      <c r="F12" s="84">
        <f>('Ugrad Majors-Actual'!F12- 'Ugrad Majors-Actual'!$B12)/'Ugrad Majors-Actual'!$B12</f>
        <v>0.17073170731707318</v>
      </c>
      <c r="G12" s="84">
        <f>('Ugrad Majors-Actual'!G12- 'Ugrad Majors-Actual'!$B12)/'Ugrad Majors-Actual'!$B12</f>
        <v>0.37398373983739835</v>
      </c>
      <c r="H12" s="84">
        <f>('Ugrad Majors-Actual'!H12- 'Ugrad Majors-Actual'!$B12)/'Ugrad Majors-Actual'!$B12</f>
        <v>0.46747967479674796</v>
      </c>
      <c r="I12" s="84">
        <f>('Ugrad Majors-Actual'!I12- 'Ugrad Majors-Actual'!$B12)/'Ugrad Majors-Actual'!$B12</f>
        <v>0.54878048780487809</v>
      </c>
      <c r="J12" s="84">
        <f>('Ugrad Majors-Actual'!J12- 'Ugrad Majors-Actual'!$B12)/'Ugrad Majors-Actual'!$B12</f>
        <v>0.60162601626016265</v>
      </c>
      <c r="K12" s="84">
        <f>('Ugrad Majors-Actual'!K12- 'Ugrad Majors-Actual'!$B12)/'Ugrad Majors-Actual'!$B12</f>
        <v>0.66260162601626016</v>
      </c>
      <c r="L12" s="81">
        <f>('Ugrad Majors-Actual'!L12- 'Ugrad Majors-Actual'!$B12)/'Ugrad Majors-Actual'!$B12</f>
        <v>0.60162601626016265</v>
      </c>
      <c r="M12" s="81">
        <f>('Ugrad Majors-Actual'!L12- 'Ugrad Majors-Actual'!$G12)/'Ugrad Majors-Actual'!$G12</f>
        <v>0.16568047337278108</v>
      </c>
      <c r="N12" s="81">
        <f>('Ugrad Majors-Actual'!L12- 'Ugrad Majors-Actual'!$I12)/'Ugrad Majors-Actual'!$I12</f>
        <v>3.4120734908136482E-2</v>
      </c>
    </row>
    <row r="13" spans="1:14" s="15" customFormat="1" ht="12.75">
      <c r="A13" s="29" t="str">
        <f>'Ugrad Majors-Actual'!A13</f>
        <v>Food Marketing &amp; Agribusiness</v>
      </c>
      <c r="B13" s="30">
        <v>60</v>
      </c>
      <c r="C13" s="82">
        <f>('Ugrad Majors-Actual'!C13- 'Ugrad Majors-Actual'!$B13)/'Ugrad Majors-Actual'!$B13</f>
        <v>0.83333333333333337</v>
      </c>
      <c r="D13" s="82">
        <f>('Ugrad Majors-Actual'!D13- 'Ugrad Majors-Actual'!$B13)/'Ugrad Majors-Actual'!$B13</f>
        <v>0.8</v>
      </c>
      <c r="E13" s="83">
        <f>('Ugrad Majors-Actual'!E13- 'Ugrad Majors-Actual'!$B13)/'Ugrad Majors-Actual'!$B13</f>
        <v>0.98333333333333328</v>
      </c>
      <c r="F13" s="84">
        <f>('Ugrad Majors-Actual'!F13- 'Ugrad Majors-Actual'!$B13)/'Ugrad Majors-Actual'!$B13</f>
        <v>1.7666666666666666</v>
      </c>
      <c r="G13" s="84">
        <f>('Ugrad Majors-Actual'!G13- 'Ugrad Majors-Actual'!$B13)/'Ugrad Majors-Actual'!$B13</f>
        <v>2.1666666666666665</v>
      </c>
      <c r="H13" s="84">
        <f>('Ugrad Majors-Actual'!H13- 'Ugrad Majors-Actual'!$B13)/'Ugrad Majors-Actual'!$B13</f>
        <v>2.1833333333333331</v>
      </c>
      <c r="I13" s="84">
        <f>('Ugrad Majors-Actual'!I13- 'Ugrad Majors-Actual'!$B13)/'Ugrad Majors-Actual'!$B13</f>
        <v>2.5833333333333335</v>
      </c>
      <c r="J13" s="84">
        <f>('Ugrad Majors-Actual'!J13- 'Ugrad Majors-Actual'!$B13)/'Ugrad Majors-Actual'!$B13</f>
        <v>2.4666666666666668</v>
      </c>
      <c r="K13" s="84">
        <f>('Ugrad Majors-Actual'!K13- 'Ugrad Majors-Actual'!$B13)/'Ugrad Majors-Actual'!$B13</f>
        <v>3.05</v>
      </c>
      <c r="L13" s="81">
        <f>('Ugrad Majors-Actual'!L13- 'Ugrad Majors-Actual'!$B13)/'Ugrad Majors-Actual'!$B13</f>
        <v>2.95</v>
      </c>
      <c r="M13" s="81">
        <f>('Ugrad Majors-Actual'!L13- 'Ugrad Majors-Actual'!$G13)/'Ugrad Majors-Actual'!$G13</f>
        <v>0.24736842105263157</v>
      </c>
      <c r="N13" s="81">
        <f>('Ugrad Majors-Actual'!L13- 'Ugrad Majors-Actual'!$I13)/'Ugrad Majors-Actual'!$I13</f>
        <v>0.10232558139534884</v>
      </c>
    </row>
    <row r="14" spans="1:14" s="15" customFormat="1" ht="12.75">
      <c r="A14" s="29" t="str">
        <f>'Ugrad Majors-Actual'!A14</f>
        <v>Human Nutrition &amp; Food Science</v>
      </c>
      <c r="B14" s="30">
        <v>232</v>
      </c>
      <c r="C14" s="82">
        <f>('Ugrad Majors-Actual'!C14- 'Ugrad Majors-Actual'!$B14)/'Ugrad Majors-Actual'!$B14</f>
        <v>7.3275862068965511E-2</v>
      </c>
      <c r="D14" s="82">
        <f>('Ugrad Majors-Actual'!D14- 'Ugrad Majors-Actual'!$B14)/'Ugrad Majors-Actual'!$B14</f>
        <v>0.27155172413793105</v>
      </c>
      <c r="E14" s="83">
        <f>('Ugrad Majors-Actual'!E14- 'Ugrad Majors-Actual'!$B14)/'Ugrad Majors-Actual'!$B14</f>
        <v>0.40517241379310343</v>
      </c>
      <c r="F14" s="84">
        <f>('Ugrad Majors-Actual'!F14- 'Ugrad Majors-Actual'!$B14)/'Ugrad Majors-Actual'!$B14</f>
        <v>0.5818965517241379</v>
      </c>
      <c r="G14" s="84">
        <f>('Ugrad Majors-Actual'!G14- 'Ugrad Majors-Actual'!$B14)/'Ugrad Majors-Actual'!$B14</f>
        <v>0.9181034482758621</v>
      </c>
      <c r="H14" s="84">
        <f>('Ugrad Majors-Actual'!H14- 'Ugrad Majors-Actual'!$B14)/'Ugrad Majors-Actual'!$B14</f>
        <v>1.1939655172413792</v>
      </c>
      <c r="I14" s="84">
        <f>('Ugrad Majors-Actual'!I14- 'Ugrad Majors-Actual'!$B14)/'Ugrad Majors-Actual'!$B14</f>
        <v>1.5172413793103448</v>
      </c>
      <c r="J14" s="84">
        <f>('Ugrad Majors-Actual'!J14- 'Ugrad Majors-Actual'!$B14)/'Ugrad Majors-Actual'!$B14</f>
        <v>1.5560344827586208</v>
      </c>
      <c r="K14" s="84">
        <f>('Ugrad Majors-Actual'!K14- 'Ugrad Majors-Actual'!$B14)/'Ugrad Majors-Actual'!$B14</f>
        <v>1.8491379310344827</v>
      </c>
      <c r="L14" s="81">
        <f>('Ugrad Majors-Actual'!L14- 'Ugrad Majors-Actual'!$B14)/'Ugrad Majors-Actual'!$B14</f>
        <v>1.8706896551724137</v>
      </c>
      <c r="M14" s="81">
        <f>('Ugrad Majors-Actual'!L14- 'Ugrad Majors-Actual'!$G14)/'Ugrad Majors-Actual'!$G14</f>
        <v>0.49662921348314609</v>
      </c>
      <c r="N14" s="81">
        <f>('Ugrad Majors-Actual'!L14- 'Ugrad Majors-Actual'!$I14)/'Ugrad Majors-Actual'!$I14</f>
        <v>0.1404109589041096</v>
      </c>
    </row>
    <row r="15" spans="1:14" s="15" customFormat="1" ht="12.75">
      <c r="A15" s="29" t="str">
        <f>'Ugrad Majors-Actual'!A15</f>
        <v>Plant Science</v>
      </c>
      <c r="B15" s="30">
        <v>100</v>
      </c>
      <c r="C15" s="82">
        <f>('Ugrad Majors-Actual'!C15- 'Ugrad Majors-Actual'!$B15)/'Ugrad Majors-Actual'!$B15</f>
        <v>-0.09</v>
      </c>
      <c r="D15" s="82">
        <f>('Ugrad Majors-Actual'!D15- 'Ugrad Majors-Actual'!$B15)/'Ugrad Majors-Actual'!$B15</f>
        <v>0.04</v>
      </c>
      <c r="E15" s="83">
        <f>('Ugrad Majors-Actual'!E15- 'Ugrad Majors-Actual'!$B15)/'Ugrad Majors-Actual'!$B15</f>
        <v>7.0000000000000007E-2</v>
      </c>
      <c r="F15" s="84">
        <f>('Ugrad Majors-Actual'!F15- 'Ugrad Majors-Actual'!$B15)/'Ugrad Majors-Actual'!$B15</f>
        <v>0.19</v>
      </c>
      <c r="G15" s="84">
        <f>('Ugrad Majors-Actual'!G15- 'Ugrad Majors-Actual'!$B15)/'Ugrad Majors-Actual'!$B15</f>
        <v>0.2</v>
      </c>
      <c r="H15" s="84">
        <f>('Ugrad Majors-Actual'!H15- 'Ugrad Majors-Actual'!$B15)/'Ugrad Majors-Actual'!$B15</f>
        <v>0.2</v>
      </c>
      <c r="I15" s="84">
        <f>('Ugrad Majors-Actual'!I15- 'Ugrad Majors-Actual'!$B15)/'Ugrad Majors-Actual'!$B15</f>
        <v>0.18</v>
      </c>
      <c r="J15" s="84">
        <f>('Ugrad Majors-Actual'!J15- 'Ugrad Majors-Actual'!$B15)/'Ugrad Majors-Actual'!$B15</f>
        <v>0.33</v>
      </c>
      <c r="K15" s="84">
        <f>('Ugrad Majors-Actual'!K15- 'Ugrad Majors-Actual'!$B15)/'Ugrad Majors-Actual'!$B15</f>
        <v>0.45</v>
      </c>
      <c r="L15" s="81">
        <f>('Ugrad Majors-Actual'!L15- 'Ugrad Majors-Actual'!$B15)/'Ugrad Majors-Actual'!$B15</f>
        <v>0.54</v>
      </c>
      <c r="M15" s="81">
        <f>('Ugrad Majors-Actual'!L15- 'Ugrad Majors-Actual'!$G15)/'Ugrad Majors-Actual'!$G15</f>
        <v>0.28333333333333333</v>
      </c>
      <c r="N15" s="81">
        <f>('Ugrad Majors-Actual'!L15- 'Ugrad Majors-Actual'!$I15)/'Ugrad Majors-Actual'!$I15</f>
        <v>0.30508474576271188</v>
      </c>
    </row>
    <row r="16" spans="1:14" s="75" customFormat="1" ht="12.75">
      <c r="A16" s="33" t="str">
        <f>'Ugrad Majors-Actual'!A16</f>
        <v>Agriculture Total</v>
      </c>
      <c r="B16" s="34">
        <v>1436</v>
      </c>
      <c r="C16" s="85">
        <f>('Ugrad Majors-Actual'!C16- 'Ugrad Majors-Actual'!$B16)/'Ugrad Majors-Actual'!$B16</f>
        <v>3.2729805013927575E-2</v>
      </c>
      <c r="D16" s="85">
        <f>('Ugrad Majors-Actual'!D16- 'Ugrad Majors-Actual'!$B16)/'Ugrad Majors-Actual'!$B16</f>
        <v>5.9888579387186627E-2</v>
      </c>
      <c r="E16" s="86">
        <f>('Ugrad Majors-Actual'!E16- 'Ugrad Majors-Actual'!$B16)/'Ugrad Majors-Actual'!$B16</f>
        <v>1.6016713091922007E-2</v>
      </c>
      <c r="F16" s="87">
        <f>('Ugrad Majors-Actual'!F16- 'Ugrad Majors-Actual'!$B16)/'Ugrad Majors-Actual'!$B16</f>
        <v>6.1281337047353758E-2</v>
      </c>
      <c r="G16" s="87">
        <f>('Ugrad Majors-Actual'!G16- 'Ugrad Majors-Actual'!$B16)/'Ugrad Majors-Actual'!$B16</f>
        <v>0.14484679665738162</v>
      </c>
      <c r="H16" s="87">
        <f>('Ugrad Majors-Actual'!H16- 'Ugrad Majors-Actual'!$B16)/'Ugrad Majors-Actual'!$B16</f>
        <v>0.18802228412256267</v>
      </c>
      <c r="I16" s="87">
        <f>('Ugrad Majors-Actual'!I16- 'Ugrad Majors-Actual'!$B16)/'Ugrad Majors-Actual'!$B16</f>
        <v>0.25278551532033428</v>
      </c>
      <c r="J16" s="87">
        <f>('Ugrad Majors-Actual'!J16- 'Ugrad Majors-Actual'!$B16)/'Ugrad Majors-Actual'!$B16</f>
        <v>0.25835654596100277</v>
      </c>
      <c r="K16" s="87">
        <f>('Ugrad Majors-Actual'!K16- 'Ugrad Majors-Actual'!$B16)/'Ugrad Majors-Actual'!$B16</f>
        <v>0.39415041782729804</v>
      </c>
      <c r="L16" s="87">
        <f>('Ugrad Majors-Actual'!L16- 'Ugrad Majors-Actual'!$B16)/'Ugrad Majors-Actual'!$B16</f>
        <v>0.42479108635097496</v>
      </c>
      <c r="M16" s="87">
        <f>('Ugrad Majors-Actual'!L16- 'Ugrad Majors-Actual'!$G16)/'Ugrad Majors-Actual'!$G16</f>
        <v>0.24452554744525548</v>
      </c>
      <c r="N16" s="87">
        <f>('Ugrad Majors-Actual'!L16- 'Ugrad Majors-Actual'!$I16)/'Ugrad Majors-Actual'!$I16</f>
        <v>0.13729849916620346</v>
      </c>
    </row>
    <row r="17" spans="1:14" s="15" customFormat="1" ht="12.75">
      <c r="A17" s="16"/>
      <c r="B17" s="88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4" s="15" customFormat="1" ht="12.75">
      <c r="A18" s="20" t="str">
        <f>'Ugrad Majors-Actual'!A18</f>
        <v>Business Administration</v>
      </c>
      <c r="B18" s="7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7"/>
    </row>
    <row r="19" spans="1:14" s="15" customFormat="1" ht="12.75">
      <c r="A19" s="24" t="str">
        <f>'Ugrad Majors-Actual'!A19</f>
        <v>Accounting</v>
      </c>
      <c r="B19" s="25">
        <v>771</v>
      </c>
      <c r="C19" s="79">
        <f>('Ugrad Majors-Actual'!C19- 'Ugrad Majors-Actual'!$B19)/'Ugrad Majors-Actual'!$B19</f>
        <v>-2.8534370946822308E-2</v>
      </c>
      <c r="D19" s="79">
        <f>('Ugrad Majors-Actual'!D19- 'Ugrad Majors-Actual'!$B19)/'Ugrad Majors-Actual'!$B19</f>
        <v>0.11024643320363164</v>
      </c>
      <c r="E19" s="80">
        <f>('Ugrad Majors-Actual'!E19- 'Ugrad Majors-Actual'!$B19)/'Ugrad Majors-Actual'!$B19</f>
        <v>0.16601815823605706</v>
      </c>
      <c r="F19" s="81">
        <f>('Ugrad Majors-Actual'!F19- 'Ugrad Majors-Actual'!$B19)/'Ugrad Majors-Actual'!$B19</f>
        <v>0.16990920881971466</v>
      </c>
      <c r="G19" s="81">
        <f>('Ugrad Majors-Actual'!G19- 'Ugrad Majors-Actual'!$B19)/'Ugrad Majors-Actual'!$B19</f>
        <v>0.30350194552529181</v>
      </c>
      <c r="H19" s="81">
        <f>('Ugrad Majors-Actual'!H19- 'Ugrad Majors-Actual'!$B19)/'Ugrad Majors-Actual'!$B19</f>
        <v>0.33203631647211412</v>
      </c>
      <c r="I19" s="81">
        <f>('Ugrad Majors-Actual'!I19- 'Ugrad Majors-Actual'!$B19)/'Ugrad Majors-Actual'!$B19</f>
        <v>0.38521400778210119</v>
      </c>
      <c r="J19" s="81">
        <f>('Ugrad Majors-Actual'!J19- 'Ugrad Majors-Actual'!$B19)/'Ugrad Majors-Actual'!$B19</f>
        <v>0.37224383916990922</v>
      </c>
      <c r="K19" s="81">
        <f>('Ugrad Majors-Actual'!K19- 'Ugrad Majors-Actual'!$B19)/'Ugrad Majors-Actual'!$B19</f>
        <v>0.22568093385214008</v>
      </c>
      <c r="L19" s="81">
        <f>('Ugrad Majors-Actual'!L19- 'Ugrad Majors-Actual'!$B19)/'Ugrad Majors-Actual'!$B19</f>
        <v>2.5940337224383919E-2</v>
      </c>
      <c r="M19" s="81">
        <f>('Ugrad Majors-Actual'!L19- 'Ugrad Majors-Actual'!$G19)/'Ugrad Majors-Actual'!$G19</f>
        <v>-0.21293532338308457</v>
      </c>
      <c r="N19" s="81">
        <f>('Ugrad Majors-Actual'!L19- 'Ugrad Majors-Actual'!$I19)/'Ugrad Majors-Actual'!$I19</f>
        <v>-0.25936329588014984</v>
      </c>
    </row>
    <row r="20" spans="1:14" s="15" customFormat="1" ht="12.75">
      <c r="A20" s="38" t="str">
        <f>'Ugrad Majors-Actual'!A20</f>
        <v>All College</v>
      </c>
      <c r="B20" s="39">
        <v>128</v>
      </c>
      <c r="C20" s="89">
        <f>('Ugrad Majors-Actual'!C20- 'Ugrad Majors-Actual'!$B20)/'Ugrad Majors-Actual'!$B20</f>
        <v>-0.5078125</v>
      </c>
      <c r="D20" s="89">
        <f>('Ugrad Majors-Actual'!D20- 'Ugrad Majors-Actual'!$B20)/'Ugrad Majors-Actual'!$B20</f>
        <v>-0.609375</v>
      </c>
      <c r="E20" s="90">
        <f>('Ugrad Majors-Actual'!E20- 'Ugrad Majors-Actual'!$B20)/'Ugrad Majors-Actual'!$B20</f>
        <v>-0.828125</v>
      </c>
      <c r="F20" s="91">
        <f>('Ugrad Majors-Actual'!F20- 'Ugrad Majors-Actual'!$B20)/'Ugrad Majors-Actual'!$B20</f>
        <v>-0.96875</v>
      </c>
      <c r="G20" s="91">
        <f>('Ugrad Majors-Actual'!G20- 'Ugrad Majors-Actual'!$B20)/'Ugrad Majors-Actual'!$B20</f>
        <v>-1</v>
      </c>
      <c r="H20" s="91">
        <f>('Ugrad Majors-Actual'!H20- 'Ugrad Majors-Actual'!$B20)/'Ugrad Majors-Actual'!$B20</f>
        <v>-0.953125</v>
      </c>
      <c r="I20" s="91">
        <f>('Ugrad Majors-Actual'!I20- 'Ugrad Majors-Actual'!$B20)/'Ugrad Majors-Actual'!$B20</f>
        <v>-0.9453125</v>
      </c>
      <c r="J20" s="91">
        <f>('Ugrad Majors-Actual'!J20- 'Ugrad Majors-Actual'!$B20)/'Ugrad Majors-Actual'!$B20</f>
        <v>-0.984375</v>
      </c>
      <c r="K20" s="91">
        <f>('Ugrad Majors-Actual'!K20- 'Ugrad Majors-Actual'!$B20)/'Ugrad Majors-Actual'!$B20</f>
        <v>-1</v>
      </c>
      <c r="L20" s="81">
        <f>('Ugrad Majors-Actual'!L20- 'Ugrad Majors-Actual'!$B20)/'Ugrad Majors-Actual'!$B20</f>
        <v>-0.9609375</v>
      </c>
      <c r="M20" s="81">
        <v>0</v>
      </c>
      <c r="N20" s="81">
        <f>('Ugrad Majors-Actual'!L20- 'Ugrad Majors-Actual'!$I20)/'Ugrad Majors-Actual'!$I20</f>
        <v>-0.2857142857142857</v>
      </c>
    </row>
    <row r="21" spans="1:14" s="15" customFormat="1" ht="12.75">
      <c r="A21" s="29" t="str">
        <f>'Ugrad Majors-Actual'!A21</f>
        <v>Computer Information Systems</v>
      </c>
      <c r="B21" s="30">
        <v>468</v>
      </c>
      <c r="C21" s="82">
        <f>('Ugrad Majors-Actual'!C21- 'Ugrad Majors-Actual'!$B21)/'Ugrad Majors-Actual'!$B21</f>
        <v>-8.5470085470085479E-3</v>
      </c>
      <c r="D21" s="82">
        <f>('Ugrad Majors-Actual'!D21- 'Ugrad Majors-Actual'!$B21)/'Ugrad Majors-Actual'!$B21</f>
        <v>9.8290598290598288E-2</v>
      </c>
      <c r="E21" s="83">
        <f>('Ugrad Majors-Actual'!E21- 'Ugrad Majors-Actual'!$B21)/'Ugrad Majors-Actual'!$B21</f>
        <v>0</v>
      </c>
      <c r="F21" s="84">
        <f>('Ugrad Majors-Actual'!F21- 'Ugrad Majors-Actual'!$B21)/'Ugrad Majors-Actual'!$B21</f>
        <v>-4.2735042735042739E-3</v>
      </c>
      <c r="G21" s="84">
        <f>('Ugrad Majors-Actual'!G21- 'Ugrad Majors-Actual'!$B21)/'Ugrad Majors-Actual'!$B21</f>
        <v>0.15384615384615385</v>
      </c>
      <c r="H21" s="84">
        <f>('Ugrad Majors-Actual'!H21- 'Ugrad Majors-Actual'!$B21)/'Ugrad Majors-Actual'!$B21</f>
        <v>0.27991452991452992</v>
      </c>
      <c r="I21" s="84">
        <f>('Ugrad Majors-Actual'!I21- 'Ugrad Majors-Actual'!$B21)/'Ugrad Majors-Actual'!$B21</f>
        <v>0.40598290598290598</v>
      </c>
      <c r="J21" s="84">
        <f>('Ugrad Majors-Actual'!J21- 'Ugrad Majors-Actual'!$B21)/'Ugrad Majors-Actual'!$B21</f>
        <v>0.62606837606837606</v>
      </c>
      <c r="K21" s="84">
        <f>('Ugrad Majors-Actual'!K21- 'Ugrad Majors-Actual'!$B21)/'Ugrad Majors-Actual'!$B21</f>
        <v>0.73931623931623935</v>
      </c>
      <c r="L21" s="81">
        <f>('Ugrad Majors-Actual'!L21- 'Ugrad Majors-Actual'!$B21)/'Ugrad Majors-Actual'!$B21</f>
        <v>0.78418803418803418</v>
      </c>
      <c r="M21" s="81">
        <f>('Ugrad Majors-Actual'!L21- 'Ugrad Majors-Actual'!$G21)/'Ugrad Majors-Actual'!$G21</f>
        <v>0.54629629629629628</v>
      </c>
      <c r="N21" s="81">
        <f>('Ugrad Majors-Actual'!L21- 'Ugrad Majors-Actual'!$I21)/'Ugrad Majors-Actual'!$I21</f>
        <v>0.26899696048632221</v>
      </c>
    </row>
    <row r="22" spans="1:14" s="15" customFormat="1" ht="12.75">
      <c r="A22" s="29" t="str">
        <f>'Ugrad Majors-Actual'!A22</f>
        <v>Finance, Real Estate, Law</v>
      </c>
      <c r="B22" s="30">
        <v>756</v>
      </c>
      <c r="C22" s="82">
        <f>('Ugrad Majors-Actual'!C22- 'Ugrad Majors-Actual'!$B22)/'Ugrad Majors-Actual'!$B22</f>
        <v>-0.15608465608465608</v>
      </c>
      <c r="D22" s="82">
        <f>('Ugrad Majors-Actual'!D22- 'Ugrad Majors-Actual'!$B22)/'Ugrad Majors-Actual'!$B22</f>
        <v>-0.25396825396825395</v>
      </c>
      <c r="E22" s="83">
        <f>('Ugrad Majors-Actual'!E22- 'Ugrad Majors-Actual'!$B22)/'Ugrad Majors-Actual'!$B22</f>
        <v>-0.38756613756613756</v>
      </c>
      <c r="F22" s="84">
        <f>('Ugrad Majors-Actual'!F22- 'Ugrad Majors-Actual'!$B22)/'Ugrad Majors-Actual'!$B22</f>
        <v>-0.41269841269841268</v>
      </c>
      <c r="G22" s="84">
        <f>('Ugrad Majors-Actual'!G22- 'Ugrad Majors-Actual'!$B22)/'Ugrad Majors-Actual'!$B22</f>
        <v>-0.37301587301587302</v>
      </c>
      <c r="H22" s="84">
        <f>('Ugrad Majors-Actual'!H22- 'Ugrad Majors-Actual'!$B22)/'Ugrad Majors-Actual'!$B22</f>
        <v>-0.31216931216931215</v>
      </c>
      <c r="I22" s="84">
        <f>('Ugrad Majors-Actual'!I22- 'Ugrad Majors-Actual'!$B22)/'Ugrad Majors-Actual'!$B22</f>
        <v>-0.25529100529100529</v>
      </c>
      <c r="J22" s="84">
        <f>('Ugrad Majors-Actual'!J22- 'Ugrad Majors-Actual'!$B22)/'Ugrad Majors-Actual'!$B22</f>
        <v>-0.25132275132275134</v>
      </c>
      <c r="K22" s="84">
        <f>('Ugrad Majors-Actual'!K22- 'Ugrad Majors-Actual'!$B22)/'Ugrad Majors-Actual'!$B22</f>
        <v>-0.2275132275132275</v>
      </c>
      <c r="L22" s="81">
        <f>('Ugrad Majors-Actual'!L22- 'Ugrad Majors-Actual'!$B22)/'Ugrad Majors-Actual'!$B22</f>
        <v>-0.13756613756613756</v>
      </c>
      <c r="M22" s="81">
        <f>('Ugrad Majors-Actual'!L22- 'Ugrad Majors-Actual'!$G22)/'Ugrad Majors-Actual'!$G22</f>
        <v>0.37552742616033757</v>
      </c>
      <c r="N22" s="81">
        <f>('Ugrad Majors-Actual'!L22- 'Ugrad Majors-Actual'!$I22)/'Ugrad Majors-Actual'!$I22</f>
        <v>0.15808170515097691</v>
      </c>
    </row>
    <row r="23" spans="1:14" s="15" customFormat="1" ht="12.75">
      <c r="A23" s="29" t="str">
        <f>'Ugrad Majors-Actual'!A23</f>
        <v>International Bus &amp; Marketing</v>
      </c>
      <c r="B23" s="30">
        <v>977</v>
      </c>
      <c r="C23" s="82">
        <f>('Ugrad Majors-Actual'!C23- 'Ugrad Majors-Actual'!$B23)/'Ugrad Majors-Actual'!$B23</f>
        <v>-2.3541453428863868E-2</v>
      </c>
      <c r="D23" s="82">
        <f>('Ugrad Majors-Actual'!D23- 'Ugrad Majors-Actual'!$B23)/'Ugrad Majors-Actual'!$B23</f>
        <v>0.10030706243602866</v>
      </c>
      <c r="E23" s="83">
        <f>('Ugrad Majors-Actual'!E23- 'Ugrad Majors-Actual'!$B23)/'Ugrad Majors-Actual'!$B23</f>
        <v>-5.1177072671443197E-2</v>
      </c>
      <c r="F23" s="84">
        <f>('Ugrad Majors-Actual'!F23- 'Ugrad Majors-Actual'!$B23)/'Ugrad Majors-Actual'!$B23</f>
        <v>5.1177072671443197E-3</v>
      </c>
      <c r="G23" s="84">
        <f>('Ugrad Majors-Actual'!G23- 'Ugrad Majors-Actual'!$B23)/'Ugrad Majors-Actual'!$B23</f>
        <v>9.7236438075742074E-2</v>
      </c>
      <c r="H23" s="84">
        <f>('Ugrad Majors-Actual'!H23- 'Ugrad Majors-Actual'!$B23)/'Ugrad Majors-Actual'!$B23</f>
        <v>0.11361310133060389</v>
      </c>
      <c r="I23" s="84">
        <f>('Ugrad Majors-Actual'!I23- 'Ugrad Majors-Actual'!$B23)/'Ugrad Majors-Actual'!$B23</f>
        <v>0.22006141248720573</v>
      </c>
      <c r="J23" s="84">
        <f>('Ugrad Majors-Actual'!J23- 'Ugrad Majors-Actual'!$B23)/'Ugrad Majors-Actual'!$B23</f>
        <v>0.19242579324462641</v>
      </c>
      <c r="K23" s="84">
        <f>('Ugrad Majors-Actual'!K23- 'Ugrad Majors-Actual'!$B23)/'Ugrad Majors-Actual'!$B23</f>
        <v>0.29477993858751278</v>
      </c>
      <c r="L23" s="81">
        <f>('Ugrad Majors-Actual'!L23- 'Ugrad Majors-Actual'!$B23)/'Ugrad Majors-Actual'!$B23</f>
        <v>0.36233367451381782</v>
      </c>
      <c r="M23" s="81">
        <f>('Ugrad Majors-Actual'!L23- 'Ugrad Majors-Actual'!$G23)/'Ugrad Majors-Actual'!$G23</f>
        <v>0.24160447761194029</v>
      </c>
      <c r="N23" s="81">
        <f>('Ugrad Majors-Actual'!L23- 'Ugrad Majors-Actual'!$I23)/'Ugrad Majors-Actual'!$I23</f>
        <v>0.11661073825503356</v>
      </c>
    </row>
    <row r="24" spans="1:14" s="15" customFormat="1" ht="12.75">
      <c r="A24" s="29" t="str">
        <f>'Ugrad Majors-Actual'!A24</f>
        <v>Management &amp; Human Resources</v>
      </c>
      <c r="B24" s="30">
        <v>869</v>
      </c>
      <c r="C24" s="82">
        <f>('Ugrad Majors-Actual'!C24- 'Ugrad Majors-Actual'!$B24)/'Ugrad Majors-Actual'!$B24</f>
        <v>7.0195627157652471E-2</v>
      </c>
      <c r="D24" s="82">
        <f>('Ugrad Majors-Actual'!D24- 'Ugrad Majors-Actual'!$B24)/'Ugrad Majors-Actual'!$B24</f>
        <v>9.5512082853855013E-2</v>
      </c>
      <c r="E24" s="83">
        <f>('Ugrad Majors-Actual'!E24- 'Ugrad Majors-Actual'!$B24)/'Ugrad Majors-Actual'!$B24</f>
        <v>-4.1426927502876867E-2</v>
      </c>
      <c r="F24" s="84">
        <f>('Ugrad Majors-Actual'!F24- 'Ugrad Majors-Actual'!$B24)/'Ugrad Majors-Actual'!$B24</f>
        <v>-2.7617951668584578E-2</v>
      </c>
      <c r="G24" s="84">
        <f>('Ugrad Majors-Actual'!G24- 'Ugrad Majors-Actual'!$B24)/'Ugrad Majors-Actual'!$B24</f>
        <v>3.6823935558112773E-2</v>
      </c>
      <c r="H24" s="84">
        <f>('Ugrad Majors-Actual'!H24- 'Ugrad Majors-Actual'!$B24)/'Ugrad Majors-Actual'!$B24</f>
        <v>2.9919447640966629E-2</v>
      </c>
      <c r="I24" s="84">
        <f>('Ugrad Majors-Actual'!I24- 'Ugrad Majors-Actual'!$B24)/'Ugrad Majors-Actual'!$B24</f>
        <v>0.10126582278481013</v>
      </c>
      <c r="J24" s="84">
        <f>('Ugrad Majors-Actual'!J24- 'Ugrad Majors-Actual'!$B24)/'Ugrad Majors-Actual'!$B24</f>
        <v>0.15765247410817032</v>
      </c>
      <c r="K24" s="84">
        <f>('Ugrad Majors-Actual'!K24- 'Ugrad Majors-Actual'!$B24)/'Ugrad Majors-Actual'!$B24</f>
        <v>8.0552359033371698E-2</v>
      </c>
      <c r="L24" s="81">
        <f>('Ugrad Majors-Actual'!L24- 'Ugrad Majors-Actual'!$B24)/'Ugrad Majors-Actual'!$B24</f>
        <v>4.1426927502876867E-2</v>
      </c>
      <c r="M24" s="81">
        <f>('Ugrad Majors-Actual'!L24- 'Ugrad Majors-Actual'!$G24)/'Ugrad Majors-Actual'!$G24</f>
        <v>4.4395116537180911E-3</v>
      </c>
      <c r="N24" s="81">
        <f>('Ugrad Majors-Actual'!L24- 'Ugrad Majors-Actual'!$I24)/'Ugrad Majors-Actual'!$I24</f>
        <v>-5.4336468129571575E-2</v>
      </c>
    </row>
    <row r="25" spans="1:14" s="15" customFormat="1" ht="12.75">
      <c r="A25" s="29" t="str">
        <f>'Ugrad Majors-Actual'!A25</f>
        <v>Technology &amp; Operations Mgmt</v>
      </c>
      <c r="B25" s="30">
        <v>267</v>
      </c>
      <c r="C25" s="82">
        <f>('Ugrad Majors-Actual'!C25- 'Ugrad Majors-Actual'!$B25)/'Ugrad Majors-Actual'!$B25</f>
        <v>-0.10861423220973783</v>
      </c>
      <c r="D25" s="82">
        <f>('Ugrad Majors-Actual'!D25- 'Ugrad Majors-Actual'!$B25)/'Ugrad Majors-Actual'!$B25</f>
        <v>-0.2247191011235955</v>
      </c>
      <c r="E25" s="83">
        <f>('Ugrad Majors-Actual'!E25- 'Ugrad Majors-Actual'!$B25)/'Ugrad Majors-Actual'!$B25</f>
        <v>-0.2696629213483146</v>
      </c>
      <c r="F25" s="84">
        <f>('Ugrad Majors-Actual'!F25- 'Ugrad Majors-Actual'!$B25)/'Ugrad Majors-Actual'!$B25</f>
        <v>-0.20224719101123595</v>
      </c>
      <c r="G25" s="84">
        <f>('Ugrad Majors-Actual'!G25- 'Ugrad Majors-Actual'!$B25)/'Ugrad Majors-Actual'!$B25</f>
        <v>-0.1198501872659176</v>
      </c>
      <c r="H25" s="84">
        <f>('Ugrad Majors-Actual'!H25- 'Ugrad Majors-Actual'!$B25)/'Ugrad Majors-Actual'!$B25</f>
        <v>-4.1198501872659173E-2</v>
      </c>
      <c r="I25" s="84">
        <f>('Ugrad Majors-Actual'!I25- 'Ugrad Majors-Actual'!$B25)/'Ugrad Majors-Actual'!$B25</f>
        <v>-3.3707865168539325E-2</v>
      </c>
      <c r="J25" s="84">
        <f>('Ugrad Majors-Actual'!J25- 'Ugrad Majors-Actual'!$B25)/'Ugrad Majors-Actual'!$B25</f>
        <v>5.9925093632958802E-2</v>
      </c>
      <c r="K25" s="84">
        <f>('Ugrad Majors-Actual'!K25- 'Ugrad Majors-Actual'!$B25)/'Ugrad Majors-Actual'!$B25</f>
        <v>0.23220973782771537</v>
      </c>
      <c r="L25" s="81">
        <f>('Ugrad Majors-Actual'!L25- 'Ugrad Majors-Actual'!$B25)/'Ugrad Majors-Actual'!$B25</f>
        <v>0.38202247191011235</v>
      </c>
      <c r="M25" s="81">
        <f>('Ugrad Majors-Actual'!L25- 'Ugrad Majors-Actual'!$G25)/'Ugrad Majors-Actual'!$G25</f>
        <v>0.57021276595744685</v>
      </c>
      <c r="N25" s="81">
        <f>('Ugrad Majors-Actual'!L25- 'Ugrad Majors-Actual'!$I25)/'Ugrad Majors-Actual'!$I25</f>
        <v>0.43023255813953487</v>
      </c>
    </row>
    <row r="26" spans="1:14" s="75" customFormat="1" ht="12.75">
      <c r="A26" s="33" t="str">
        <f>'Ugrad Majors-Actual'!A26</f>
        <v>Business Administration Total</v>
      </c>
      <c r="B26" s="34">
        <v>4236</v>
      </c>
      <c r="C26" s="85">
        <f>('Ugrad Majors-Actual'!C26- 'Ugrad Majors-Actual'!$B26)/'Ugrad Majors-Actual'!$B26</f>
        <v>-4.7214353163361665E-2</v>
      </c>
      <c r="D26" s="85">
        <f>('Ugrad Majors-Actual'!D26- 'Ugrad Majors-Actual'!$B26)/'Ugrad Majors-Actual'!$B26</f>
        <v>-4.24929178470255E-3</v>
      </c>
      <c r="E26" s="86">
        <f>('Ugrad Majors-Actual'!E26- 'Ugrad Majors-Actual'!$B26)/'Ugrad Majors-Actual'!$B26</f>
        <v>-0.10127478753541076</v>
      </c>
      <c r="F26" s="87">
        <f>('Ugrad Majors-Actual'!F26- 'Ugrad Majors-Actual'!$B26)/'Ugrad Majors-Actual'!$B26</f>
        <v>-8.9707271010387155E-2</v>
      </c>
      <c r="G26" s="87">
        <f>('Ugrad Majors-Actual'!G26- 'Ugrad Majors-Actual'!$B26)/'Ugrad Majors-Actual'!$B26</f>
        <v>-2.124645892351275E-3</v>
      </c>
      <c r="H26" s="87">
        <f>('Ugrad Majors-Actual'!H26- 'Ugrad Majors-Actual'!$B26)/'Ugrad Majors-Actual'!$B26</f>
        <v>3.6591123701605291E-2</v>
      </c>
      <c r="I26" s="87">
        <f>('Ugrad Majors-Actual'!I26- 'Ugrad Majors-Actual'!$B26)/'Ugrad Majors-Actual'!$B26</f>
        <v>0.11024551463644948</v>
      </c>
      <c r="J26" s="87">
        <f>('Ugrad Majors-Actual'!J26- 'Ugrad Majors-Actual'!$B26)/'Ugrad Majors-Actual'!$B26</f>
        <v>0.14282341831916903</v>
      </c>
      <c r="K26" s="87">
        <f>('Ugrad Majors-Actual'!K26- 'Ugrad Majors-Actual'!$B26)/'Ugrad Majors-Actual'!$B26</f>
        <v>0.15108593012275731</v>
      </c>
      <c r="L26" s="92">
        <f>('Ugrad Majors-Actual'!L26- 'Ugrad Majors-Actual'!$B26)/'Ugrad Majors-Actual'!$B26</f>
        <v>0.15391879131255901</v>
      </c>
      <c r="M26" s="92">
        <f>('Ugrad Majors-Actual'!L26- 'Ugrad Majors-Actual'!$G26)/'Ugrad Majors-Actual'!$G26</f>
        <v>0.15637568015140763</v>
      </c>
      <c r="N26" s="92">
        <f>('Ugrad Majors-Actual'!L26- 'Ugrad Majors-Actual'!$I26)/'Ugrad Majors-Actual'!$I26</f>
        <v>3.9336593663618968E-2</v>
      </c>
    </row>
    <row r="27" spans="1:14" s="15" customFormat="1" ht="12.75">
      <c r="A27" s="16"/>
      <c r="B27" s="88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s="15" customFormat="1" ht="12.75">
      <c r="A28" s="20" t="str">
        <f>'Ugrad Majors-Actual'!A28</f>
        <v>Education &amp; Integrative Studies</v>
      </c>
      <c r="B28" s="7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57"/>
    </row>
    <row r="29" spans="1:14" s="15" customFormat="1" ht="12.75" hidden="1">
      <c r="A29" s="24" t="str">
        <f>'Ugrad Majors-Actual'!A29</f>
        <v>Department of Education</v>
      </c>
      <c r="B29" s="25">
        <v>0</v>
      </c>
      <c r="C29" s="79"/>
      <c r="D29" s="79"/>
      <c r="E29" s="80"/>
      <c r="F29" s="81"/>
      <c r="G29" s="81"/>
      <c r="H29" s="81"/>
      <c r="I29" s="81"/>
      <c r="J29" s="81"/>
      <c r="K29" s="81"/>
      <c r="L29" s="81"/>
      <c r="M29" s="81"/>
      <c r="N29" s="81"/>
    </row>
    <row r="30" spans="1:14" s="15" customFormat="1" ht="12.75" hidden="1">
      <c r="A30" s="29" t="str">
        <f>'Ugrad Majors-Actual'!A30</f>
        <v>Teacher Education</v>
      </c>
      <c r="B30" s="30">
        <v>0</v>
      </c>
      <c r="C30" s="82"/>
      <c r="D30" s="82"/>
      <c r="E30" s="83"/>
      <c r="F30" s="84"/>
      <c r="G30" s="84"/>
      <c r="H30" s="84"/>
      <c r="I30" s="84"/>
      <c r="J30" s="84"/>
      <c r="K30" s="84"/>
      <c r="L30" s="84"/>
      <c r="M30" s="84"/>
      <c r="N30" s="84"/>
    </row>
    <row r="31" spans="1:14" s="15" customFormat="1" ht="12.75">
      <c r="A31" s="29" t="str">
        <f>'Ugrad Majors-Actual'!A31</f>
        <v>Ethnic and Women's Studies</v>
      </c>
      <c r="B31" s="30">
        <v>72</v>
      </c>
      <c r="C31" s="82">
        <f>('Ugrad Majors-Actual'!C31- 'Ugrad Majors-Actual'!$B31)/'Ugrad Majors-Actual'!$B31</f>
        <v>-0.1388888888888889</v>
      </c>
      <c r="D31" s="82">
        <f>('Ugrad Majors-Actual'!D31- 'Ugrad Majors-Actual'!$B31)/'Ugrad Majors-Actual'!$B31</f>
        <v>0.15277777777777779</v>
      </c>
      <c r="E31" s="83">
        <f>('Ugrad Majors-Actual'!E31- 'Ugrad Majors-Actual'!$B31)/'Ugrad Majors-Actual'!$B31</f>
        <v>9.7222222222222224E-2</v>
      </c>
      <c r="F31" s="84">
        <f>('Ugrad Majors-Actual'!F31- 'Ugrad Majors-Actual'!$B31)/'Ugrad Majors-Actual'!$B31</f>
        <v>0</v>
      </c>
      <c r="G31" s="84">
        <f>('Ugrad Majors-Actual'!G31- 'Ugrad Majors-Actual'!$B31)/'Ugrad Majors-Actual'!$B31</f>
        <v>5.5555555555555552E-2</v>
      </c>
      <c r="H31" s="84">
        <f>('Ugrad Majors-Actual'!H31- 'Ugrad Majors-Actual'!$B31)/'Ugrad Majors-Actual'!$B31</f>
        <v>6.9444444444444448E-2</v>
      </c>
      <c r="I31" s="84">
        <f>('Ugrad Majors-Actual'!I31- 'Ugrad Majors-Actual'!$B31)/'Ugrad Majors-Actual'!$B31</f>
        <v>0.2638888888888889</v>
      </c>
      <c r="J31" s="84">
        <f>('Ugrad Majors-Actual'!J31- 'Ugrad Majors-Actual'!$B31)/'Ugrad Majors-Actual'!$B31</f>
        <v>0.34722222222222221</v>
      </c>
      <c r="K31" s="84">
        <f>('Ugrad Majors-Actual'!K31- 'Ugrad Majors-Actual'!$B31)/'Ugrad Majors-Actual'!$B31</f>
        <v>0.76388888888888884</v>
      </c>
      <c r="L31" s="84">
        <f>('Ugrad Majors-Actual'!L31- 'Ugrad Majors-Actual'!$B31)/'Ugrad Majors-Actual'!$B31</f>
        <v>1.0138888888888888</v>
      </c>
      <c r="M31" s="84">
        <f>('Ugrad Majors-Actual'!L31- 'Ugrad Majors-Actual'!$G31)/'Ugrad Majors-Actual'!$G31</f>
        <v>0.90789473684210531</v>
      </c>
      <c r="N31" s="84">
        <f>('Ugrad Majors-Actual'!L31- 'Ugrad Majors-Actual'!$I31)/'Ugrad Majors-Actual'!$I31</f>
        <v>0.59340659340659341</v>
      </c>
    </row>
    <row r="32" spans="1:14" s="75" customFormat="1" ht="12.75">
      <c r="A32" s="38" t="str">
        <f>'Ugrad Majors-Actual'!A32</f>
        <v>Liberal Studies</v>
      </c>
      <c r="B32" s="39">
        <v>671</v>
      </c>
      <c r="C32" s="89">
        <f>('Ugrad Majors-Actual'!C32- 'Ugrad Majors-Actual'!$B32)/'Ugrad Majors-Actual'!$B32</f>
        <v>-0.15648286140089418</v>
      </c>
      <c r="D32" s="89">
        <f>('Ugrad Majors-Actual'!D32- 'Ugrad Majors-Actual'!$B32)/'Ugrad Majors-Actual'!$B32</f>
        <v>-0.17287630402384502</v>
      </c>
      <c r="E32" s="90">
        <f>('Ugrad Majors-Actual'!E32- 'Ugrad Majors-Actual'!$B32)/'Ugrad Majors-Actual'!$B32</f>
        <v>-0.26974664679582711</v>
      </c>
      <c r="F32" s="91">
        <f>('Ugrad Majors-Actual'!F32- 'Ugrad Majors-Actual'!$B32)/'Ugrad Majors-Actual'!$B32</f>
        <v>-0.25931445603576753</v>
      </c>
      <c r="G32" s="91">
        <f>('Ugrad Majors-Actual'!G32- 'Ugrad Majors-Actual'!$B32)/'Ugrad Majors-Actual'!$B32</f>
        <v>-0.23695976154992549</v>
      </c>
      <c r="H32" s="91">
        <f>('Ugrad Majors-Actual'!H32- 'Ugrad Majors-Actual'!$B32)/'Ugrad Majors-Actual'!$B32</f>
        <v>-0.25335320417287632</v>
      </c>
      <c r="I32" s="91">
        <f>('Ugrad Majors-Actual'!I32- 'Ugrad Majors-Actual'!$B32)/'Ugrad Majors-Actual'!$B32</f>
        <v>-0.14903129657228018</v>
      </c>
      <c r="J32" s="91">
        <f>('Ugrad Majors-Actual'!J32- 'Ugrad Majors-Actual'!$B32)/'Ugrad Majors-Actual'!$B32</f>
        <v>4.4709388971684054E-3</v>
      </c>
      <c r="K32" s="91">
        <f>('Ugrad Majors-Actual'!K32- 'Ugrad Majors-Actual'!$B32)/'Ugrad Majors-Actual'!$B32</f>
        <v>4.1728763040238454E-2</v>
      </c>
      <c r="L32" s="91">
        <f>('Ugrad Majors-Actual'!L32- 'Ugrad Majors-Actual'!$B32)/'Ugrad Majors-Actual'!$B32</f>
        <v>5.216095380029806E-2</v>
      </c>
      <c r="M32" s="84">
        <f>('Ugrad Majors-Actual'!L32- 'Ugrad Majors-Actual'!$G32)/'Ugrad Majors-Actual'!$G32</f>
        <v>0.37890625</v>
      </c>
      <c r="N32" s="84">
        <f>('Ugrad Majors-Actual'!L32- 'Ugrad Majors-Actual'!$I32)/'Ugrad Majors-Actual'!$I32</f>
        <v>0.23642732049036777</v>
      </c>
    </row>
    <row r="33" spans="1:14" s="15" customFormat="1" ht="12.75">
      <c r="A33" s="33" t="str">
        <f>'Ugrad Majors-Actual'!A33</f>
        <v>Education &amp; Integrative Studies Total**</v>
      </c>
      <c r="B33" s="34">
        <v>743</v>
      </c>
      <c r="C33" s="85">
        <f>('Ugrad Majors-Actual'!C33- 'Ugrad Majors-Actual'!$B33)/'Ugrad Majors-Actual'!$B33</f>
        <v>-0.15477792732166892</v>
      </c>
      <c r="D33" s="85">
        <f>('Ugrad Majors-Actual'!D33- 'Ugrad Majors-Actual'!$B33)/'Ugrad Majors-Actual'!$B33</f>
        <v>-0.14131897711978467</v>
      </c>
      <c r="E33" s="86">
        <f>('Ugrad Majors-Actual'!E33- 'Ugrad Majors-Actual'!$B33)/'Ugrad Majors-Actual'!$B33</f>
        <v>-0.23418573351278602</v>
      </c>
      <c r="F33" s="87">
        <f>('Ugrad Majors-Actual'!F33- 'Ugrad Majors-Actual'!$B33)/'Ugrad Majors-Actual'!$B33</f>
        <v>-0.23418573351278602</v>
      </c>
      <c r="G33" s="87">
        <f>('Ugrad Majors-Actual'!G33- 'Ugrad Majors-Actual'!$B33)/'Ugrad Majors-Actual'!$B33</f>
        <v>-0.20861372812920592</v>
      </c>
      <c r="H33" s="87">
        <f>('Ugrad Majors-Actual'!H33- 'Ugrad Majors-Actual'!$B33)/'Ugrad Majors-Actual'!$B33</f>
        <v>-0.22207267833109018</v>
      </c>
      <c r="I33" s="87">
        <f>('Ugrad Majors-Actual'!I33- 'Ugrad Majors-Actual'!$B33)/'Ugrad Majors-Actual'!$B33</f>
        <v>-0.10901749663526245</v>
      </c>
      <c r="J33" s="87">
        <f>('Ugrad Majors-Actual'!J33- 'Ugrad Majors-Actual'!$B33)/'Ugrad Majors-Actual'!$B33</f>
        <v>3.7685060565275909E-2</v>
      </c>
      <c r="K33" s="87">
        <f>('Ugrad Majors-Actual'!K33- 'Ugrad Majors-Actual'!$B33)/'Ugrad Majors-Actual'!$B33</f>
        <v>0.18034993270524899</v>
      </c>
      <c r="L33" s="87">
        <f>('Ugrad Majors-Actual'!L33- 'Ugrad Majors-Actual'!$B33)/'Ugrad Majors-Actual'!$B33</f>
        <v>0.30417227456258411</v>
      </c>
      <c r="M33" s="93">
        <f>('Ugrad Majors-Actual'!L33- 'Ugrad Majors-Actual'!$G33)/'Ugrad Majors-Actual'!$G33</f>
        <v>0.64795918367346939</v>
      </c>
      <c r="N33" s="93">
        <f>('Ugrad Majors-Actual'!L33- 'Ugrad Majors-Actual'!$I33)/'Ugrad Majors-Actual'!$I33</f>
        <v>0.46374622356495471</v>
      </c>
    </row>
    <row r="34" spans="1:14" s="15" customFormat="1" ht="12.75">
      <c r="A34" s="16"/>
      <c r="B34" s="88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 spans="1:14" s="15" customFormat="1" ht="12.75">
      <c r="A35" s="20" t="str">
        <f>'Ugrad Majors-Actual'!A35</f>
        <v>Engineering</v>
      </c>
      <c r="B35" s="7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57"/>
    </row>
    <row r="36" spans="1:14" s="15" customFormat="1" ht="12.75" hidden="1">
      <c r="A36" s="24" t="str">
        <f>'Ugrad Majors-Actual'!A36</f>
        <v>All College - Engineering</v>
      </c>
      <c r="B36" s="25">
        <v>0</v>
      </c>
      <c r="C36" s="79"/>
      <c r="D36" s="79"/>
      <c r="E36" s="80"/>
      <c r="F36" s="81"/>
      <c r="G36" s="81"/>
      <c r="H36" s="81"/>
      <c r="I36" s="81"/>
      <c r="J36" s="81"/>
      <c r="K36" s="81"/>
      <c r="L36" s="81"/>
      <c r="M36" s="81"/>
      <c r="N36" s="81"/>
    </row>
    <row r="37" spans="1:14" s="15" customFormat="1" ht="12.75">
      <c r="A37" s="38" t="str">
        <f>'Ugrad Majors-Actual'!A37</f>
        <v>Aerospace Engineering</v>
      </c>
      <c r="B37" s="39">
        <v>369</v>
      </c>
      <c r="C37" s="89">
        <f>('Ugrad Majors-Actual'!C37- 'Ugrad Majors-Actual'!$B37)/'Ugrad Majors-Actual'!$B37</f>
        <v>4.878048780487805E-2</v>
      </c>
      <c r="D37" s="89">
        <f>('Ugrad Majors-Actual'!D37- 'Ugrad Majors-Actual'!$B37)/'Ugrad Majors-Actual'!$B37</f>
        <v>0.21951219512195122</v>
      </c>
      <c r="E37" s="90">
        <f>('Ugrad Majors-Actual'!E37- 'Ugrad Majors-Actual'!$B37)/'Ugrad Majors-Actual'!$B37</f>
        <v>0.24932249322493225</v>
      </c>
      <c r="F37" s="91">
        <f>('Ugrad Majors-Actual'!F37- 'Ugrad Majors-Actual'!$B37)/'Ugrad Majors-Actual'!$B37</f>
        <v>0.22764227642276422</v>
      </c>
      <c r="G37" s="91">
        <f>('Ugrad Majors-Actual'!G37- 'Ugrad Majors-Actual'!$B37)/'Ugrad Majors-Actual'!$B37</f>
        <v>0.21680216802168023</v>
      </c>
      <c r="H37" s="91">
        <f>('Ugrad Majors-Actual'!H37- 'Ugrad Majors-Actual'!$B37)/'Ugrad Majors-Actual'!$B37</f>
        <v>0.16531165311653118</v>
      </c>
      <c r="I37" s="91">
        <f>('Ugrad Majors-Actual'!I37- 'Ugrad Majors-Actual'!$B37)/'Ugrad Majors-Actual'!$B37</f>
        <v>0.29539295392953929</v>
      </c>
      <c r="J37" s="91">
        <f>('Ugrad Majors-Actual'!J37- 'Ugrad Majors-Actual'!$B37)/'Ugrad Majors-Actual'!$B37</f>
        <v>0.33062330623306235</v>
      </c>
      <c r="K37" s="91">
        <f>('Ugrad Majors-Actual'!K37- 'Ugrad Majors-Actual'!$B37)/'Ugrad Majors-Actual'!$B37</f>
        <v>0.4742547425474255</v>
      </c>
      <c r="L37" s="91">
        <f>('Ugrad Majors-Actual'!L37- 'Ugrad Majors-Actual'!$B37)/'Ugrad Majors-Actual'!$B37</f>
        <v>0.59078590785907859</v>
      </c>
      <c r="M37" s="91">
        <f>('Ugrad Majors-Actual'!L37- 'Ugrad Majors-Actual'!$G37)/'Ugrad Majors-Actual'!$G37</f>
        <v>0.30734966592427615</v>
      </c>
      <c r="N37" s="91">
        <f>('Ugrad Majors-Actual'!L37- 'Ugrad Majors-Actual'!$I37)/'Ugrad Majors-Actual'!$I37</f>
        <v>0.22803347280334729</v>
      </c>
    </row>
    <row r="38" spans="1:14" s="15" customFormat="1" ht="12.75">
      <c r="A38" s="29" t="str">
        <f>'Ugrad Majors-Actual'!A38</f>
        <v>Chemical &amp; Materials Egr</v>
      </c>
      <c r="B38" s="30">
        <v>215</v>
      </c>
      <c r="C38" s="82">
        <f>('Ugrad Majors-Actual'!C38- 'Ugrad Majors-Actual'!$B38)/'Ugrad Majors-Actual'!$B38</f>
        <v>9.3023255813953487E-3</v>
      </c>
      <c r="D38" s="82">
        <f>('Ugrad Majors-Actual'!D38- 'Ugrad Majors-Actual'!$B38)/'Ugrad Majors-Actual'!$B38</f>
        <v>0.29767441860465116</v>
      </c>
      <c r="E38" s="83">
        <f>('Ugrad Majors-Actual'!E38- 'Ugrad Majors-Actual'!$B38)/'Ugrad Majors-Actual'!$B38</f>
        <v>0.32093023255813952</v>
      </c>
      <c r="F38" s="84">
        <f>('Ugrad Majors-Actual'!F38- 'Ugrad Majors-Actual'!$B38)/'Ugrad Majors-Actual'!$B38</f>
        <v>0.43720930232558142</v>
      </c>
      <c r="G38" s="84">
        <f>('Ugrad Majors-Actual'!G38- 'Ugrad Majors-Actual'!$B38)/'Ugrad Majors-Actual'!$B38</f>
        <v>0.45581395348837211</v>
      </c>
      <c r="H38" s="84">
        <f>('Ugrad Majors-Actual'!H38- 'Ugrad Majors-Actual'!$B38)/'Ugrad Majors-Actual'!$B38</f>
        <v>0.52093023255813953</v>
      </c>
      <c r="I38" s="84">
        <f>('Ugrad Majors-Actual'!I38- 'Ugrad Majors-Actual'!$B38)/'Ugrad Majors-Actual'!$B38</f>
        <v>0.82325581395348835</v>
      </c>
      <c r="J38" s="84">
        <f>('Ugrad Majors-Actual'!J38- 'Ugrad Majors-Actual'!$B38)/'Ugrad Majors-Actual'!$B38</f>
        <v>0.92558139534883721</v>
      </c>
      <c r="K38" s="84">
        <f>('Ugrad Majors-Actual'!K38- 'Ugrad Majors-Actual'!$B38)/'Ugrad Majors-Actual'!$B38</f>
        <v>1.2976744186046512</v>
      </c>
      <c r="L38" s="91">
        <f>('Ugrad Majors-Actual'!L38- 'Ugrad Majors-Actual'!$B38)/'Ugrad Majors-Actual'!$B38</f>
        <v>1.1627906976744187</v>
      </c>
      <c r="M38" s="91">
        <f>('Ugrad Majors-Actual'!L38- 'Ugrad Majors-Actual'!$G38)/'Ugrad Majors-Actual'!$G38</f>
        <v>0.48562300319488816</v>
      </c>
      <c r="N38" s="91">
        <f>('Ugrad Majors-Actual'!L38- 'Ugrad Majors-Actual'!$I38)/'Ugrad Majors-Actual'!$I38</f>
        <v>0.18622448979591838</v>
      </c>
    </row>
    <row r="39" spans="1:14" s="15" customFormat="1" ht="12.75">
      <c r="A39" s="29" t="str">
        <f>'Ugrad Majors-Actual'!A39</f>
        <v>Civil Engineering</v>
      </c>
      <c r="B39" s="30">
        <v>1348</v>
      </c>
      <c r="C39" s="82">
        <f>('Ugrad Majors-Actual'!C39- 'Ugrad Majors-Actual'!$B39)/'Ugrad Majors-Actual'!$B39</f>
        <v>6.6765578635014838E-2</v>
      </c>
      <c r="D39" s="82">
        <f>('Ugrad Majors-Actual'!D39- 'Ugrad Majors-Actual'!$B39)/'Ugrad Majors-Actual'!$B39</f>
        <v>-1.483679525222552E-3</v>
      </c>
      <c r="E39" s="83">
        <f>('Ugrad Majors-Actual'!E39- 'Ugrad Majors-Actual'!$B39)/'Ugrad Majors-Actual'!$B39</f>
        <v>-0.15059347181008903</v>
      </c>
      <c r="F39" s="84">
        <f>('Ugrad Majors-Actual'!F39- 'Ugrad Majors-Actual'!$B39)/'Ugrad Majors-Actual'!$B39</f>
        <v>-0.25148367952522255</v>
      </c>
      <c r="G39" s="84">
        <f>('Ugrad Majors-Actual'!G39- 'Ugrad Majors-Actual'!$B39)/'Ugrad Majors-Actual'!$B39</f>
        <v>-0.29673590504451036</v>
      </c>
      <c r="H39" s="84">
        <f>('Ugrad Majors-Actual'!H39- 'Ugrad Majors-Actual'!$B39)/'Ugrad Majors-Actual'!$B39</f>
        <v>-0.33976261127596441</v>
      </c>
      <c r="I39" s="84">
        <f>('Ugrad Majors-Actual'!I39- 'Ugrad Majors-Actual'!$B39)/'Ugrad Majors-Actual'!$B39</f>
        <v>-0.12685459940652818</v>
      </c>
      <c r="J39" s="84">
        <f>('Ugrad Majors-Actual'!J39- 'Ugrad Majors-Actual'!$B39)/'Ugrad Majors-Actual'!$B39</f>
        <v>-9.866468842729971E-2</v>
      </c>
      <c r="K39" s="84">
        <f>('Ugrad Majors-Actual'!K39- 'Ugrad Majors-Actual'!$B39)/'Ugrad Majors-Actual'!$B39</f>
        <v>-6.3798219584569729E-2</v>
      </c>
      <c r="L39" s="91">
        <f>('Ugrad Majors-Actual'!L39- 'Ugrad Majors-Actual'!$B39)/'Ugrad Majors-Actual'!$B39</f>
        <v>-7.5667655786350152E-2</v>
      </c>
      <c r="M39" s="91">
        <f>('Ugrad Majors-Actual'!L39- 'Ugrad Majors-Actual'!$G39)/'Ugrad Majors-Actual'!$G39</f>
        <v>0.31434599156118143</v>
      </c>
      <c r="N39" s="91">
        <f>('Ugrad Majors-Actual'!L39- 'Ugrad Majors-Actual'!$I39)/'Ugrad Majors-Actual'!$I39</f>
        <v>5.8623619371282923E-2</v>
      </c>
    </row>
    <row r="40" spans="1:14" s="15" customFormat="1" ht="12.75">
      <c r="A40" s="29" t="str">
        <f>'Ugrad Majors-Actual'!A40</f>
        <v>Electrical &amp; Computer Egr</v>
      </c>
      <c r="B40" s="30">
        <v>1090</v>
      </c>
      <c r="C40" s="82">
        <f>('Ugrad Majors-Actual'!C40- 'Ugrad Majors-Actual'!$B40)/'Ugrad Majors-Actual'!$B40</f>
        <v>-6.7889908256880738E-2</v>
      </c>
      <c r="D40" s="82">
        <f>('Ugrad Majors-Actual'!D40- 'Ugrad Majors-Actual'!$B40)/'Ugrad Majors-Actual'!$B40</f>
        <v>4.5871559633027525E-3</v>
      </c>
      <c r="E40" s="83">
        <f>('Ugrad Majors-Actual'!E40- 'Ugrad Majors-Actual'!$B40)/'Ugrad Majors-Actual'!$B40</f>
        <v>1.1009174311926606E-2</v>
      </c>
      <c r="F40" s="84">
        <f>('Ugrad Majors-Actual'!F40- 'Ugrad Majors-Actual'!$B40)/'Ugrad Majors-Actual'!$B40</f>
        <v>-9.1743119266055051E-3</v>
      </c>
      <c r="G40" s="84">
        <f>('Ugrad Majors-Actual'!G40- 'Ugrad Majors-Actual'!$B40)/'Ugrad Majors-Actual'!$B40</f>
        <v>-0.10091743119266056</v>
      </c>
      <c r="H40" s="84">
        <f>('Ugrad Majors-Actual'!H40- 'Ugrad Majors-Actual'!$B40)/'Ugrad Majors-Actual'!$B40</f>
        <v>-0.15412844036697249</v>
      </c>
      <c r="I40" s="84">
        <f>('Ugrad Majors-Actual'!I40- 'Ugrad Majors-Actual'!$B40)/'Ugrad Majors-Actual'!$B40</f>
        <v>-8.8990825688073399E-2</v>
      </c>
      <c r="J40" s="84">
        <f>('Ugrad Majors-Actual'!J40- 'Ugrad Majors-Actual'!$B40)/'Ugrad Majors-Actual'!$B40</f>
        <v>-7.3394495412844041E-2</v>
      </c>
      <c r="K40" s="84">
        <f>('Ugrad Majors-Actual'!K40- 'Ugrad Majors-Actual'!$B40)/'Ugrad Majors-Actual'!$B40</f>
        <v>-3.1192660550458717E-2</v>
      </c>
      <c r="L40" s="91">
        <f>('Ugrad Majors-Actual'!L40- 'Ugrad Majors-Actual'!$B40)/'Ugrad Majors-Actual'!$B40</f>
        <v>-6.6972477064220187E-2</v>
      </c>
      <c r="M40" s="91">
        <f>('Ugrad Majors-Actual'!L40- 'Ugrad Majors-Actual'!$G40)/'Ugrad Majors-Actual'!$G40</f>
        <v>3.7755102040816328E-2</v>
      </c>
      <c r="N40" s="91">
        <f>('Ugrad Majors-Actual'!L40- 'Ugrad Majors-Actual'!$I40)/'Ugrad Majors-Actual'!$I40</f>
        <v>2.4169184290030211E-2</v>
      </c>
    </row>
    <row r="41" spans="1:14" s="15" customFormat="1" ht="12.75">
      <c r="A41" s="29" t="str">
        <f>'Ugrad Majors-Actual'!A41</f>
        <v>Electro-Mechanical Engineering Technology</v>
      </c>
      <c r="B41" s="30">
        <v>521</v>
      </c>
      <c r="C41" s="82">
        <f>('Ugrad Majors-Actual'!C41- 'Ugrad Majors-Actual'!$B41)/'Ugrad Majors-Actual'!$B41</f>
        <v>-3.4548944337811902E-2</v>
      </c>
      <c r="D41" s="82">
        <f>('Ugrad Majors-Actual'!D41- 'Ugrad Majors-Actual'!$B41)/'Ugrad Majors-Actual'!$B41</f>
        <v>-1.9193857965451055E-3</v>
      </c>
      <c r="E41" s="83">
        <f>('Ugrad Majors-Actual'!E41- 'Ugrad Majors-Actual'!$B41)/'Ugrad Majors-Actual'!$B41</f>
        <v>-5.3742802303262956E-2</v>
      </c>
      <c r="F41" s="84">
        <f>('Ugrad Majors-Actual'!F41- 'Ugrad Majors-Actual'!$B41)/'Ugrad Majors-Actual'!$B41</f>
        <v>0.12476007677543186</v>
      </c>
      <c r="G41" s="84">
        <f>('Ugrad Majors-Actual'!G41- 'Ugrad Majors-Actual'!$B41)/'Ugrad Majors-Actual'!$B41</f>
        <v>0.29942418426103645</v>
      </c>
      <c r="H41" s="84">
        <f>('Ugrad Majors-Actual'!H41- 'Ugrad Majors-Actual'!$B41)/'Ugrad Majors-Actual'!$B41</f>
        <v>0.31094049904030713</v>
      </c>
      <c r="I41" s="84">
        <f>('Ugrad Majors-Actual'!I41- 'Ugrad Majors-Actual'!$B41)/'Ugrad Majors-Actual'!$B41</f>
        <v>2.3032629558541268E-2</v>
      </c>
      <c r="J41" s="84">
        <f>('Ugrad Majors-Actual'!J41- 'Ugrad Majors-Actual'!$B41)/'Ugrad Majors-Actual'!$B41</f>
        <v>3.0710172744721688E-2</v>
      </c>
      <c r="K41" s="84">
        <f>('Ugrad Majors-Actual'!K41- 'Ugrad Majors-Actual'!$B41)/'Ugrad Majors-Actual'!$B41</f>
        <v>-1.5355086372360844E-2</v>
      </c>
      <c r="L41" s="91">
        <f>('Ugrad Majors-Actual'!L41- 'Ugrad Majors-Actual'!$B41)/'Ugrad Majors-Actual'!$B41</f>
        <v>-5.7581573896353169E-2</v>
      </c>
      <c r="M41" s="91">
        <f>('Ugrad Majors-Actual'!L41- 'Ugrad Majors-Actual'!$G41)/'Ugrad Majors-Actual'!$G41</f>
        <v>-0.27474150664697194</v>
      </c>
      <c r="N41" s="91">
        <f>('Ugrad Majors-Actual'!L41- 'Ugrad Majors-Actual'!$I41)/'Ugrad Majors-Actual'!$I41</f>
        <v>-7.879924953095685E-2</v>
      </c>
    </row>
    <row r="42" spans="1:14" s="75" customFormat="1" ht="12.75">
      <c r="A42" s="29" t="str">
        <f>'Ugrad Majors-Actual'!A42</f>
        <v>Industrial &amp; Manufacturing Egr</v>
      </c>
      <c r="B42" s="30">
        <v>155</v>
      </c>
      <c r="C42" s="82">
        <f>('Ugrad Majors-Actual'!C42- 'Ugrad Majors-Actual'!$B42)/'Ugrad Majors-Actual'!$B42</f>
        <v>-7.7419354838709681E-2</v>
      </c>
      <c r="D42" s="82">
        <f>('Ugrad Majors-Actual'!D42- 'Ugrad Majors-Actual'!$B42)/'Ugrad Majors-Actual'!$B42</f>
        <v>-5.8064516129032261E-2</v>
      </c>
      <c r="E42" s="83">
        <f>('Ugrad Majors-Actual'!E42- 'Ugrad Majors-Actual'!$B42)/'Ugrad Majors-Actual'!$B42</f>
        <v>4.5161290322580643E-2</v>
      </c>
      <c r="F42" s="84">
        <f>('Ugrad Majors-Actual'!F42- 'Ugrad Majors-Actual'!$B42)/'Ugrad Majors-Actual'!$B42</f>
        <v>0.6064516129032258</v>
      </c>
      <c r="G42" s="84">
        <f>('Ugrad Majors-Actual'!G42- 'Ugrad Majors-Actual'!$B42)/'Ugrad Majors-Actual'!$B42</f>
        <v>1.2</v>
      </c>
      <c r="H42" s="84">
        <f>('Ugrad Majors-Actual'!H42- 'Ugrad Majors-Actual'!$B42)/'Ugrad Majors-Actual'!$B42</f>
        <v>1.8838709677419354</v>
      </c>
      <c r="I42" s="84">
        <f>('Ugrad Majors-Actual'!I42- 'Ugrad Majors-Actual'!$B42)/'Ugrad Majors-Actual'!$B42</f>
        <v>2.3096774193548386</v>
      </c>
      <c r="J42" s="84">
        <f>('Ugrad Majors-Actual'!J42- 'Ugrad Majors-Actual'!$B42)/'Ugrad Majors-Actual'!$B42</f>
        <v>2.2451612903225806</v>
      </c>
      <c r="K42" s="84">
        <f>('Ugrad Majors-Actual'!K42- 'Ugrad Majors-Actual'!$B42)/'Ugrad Majors-Actual'!$B42</f>
        <v>2.064516129032258</v>
      </c>
      <c r="L42" s="91">
        <f>('Ugrad Majors-Actual'!L42- 'Ugrad Majors-Actual'!$B42)/'Ugrad Majors-Actual'!$B42</f>
        <v>2.225806451612903</v>
      </c>
      <c r="M42" s="91">
        <f>('Ugrad Majors-Actual'!L42- 'Ugrad Majors-Actual'!$G42)/'Ugrad Majors-Actual'!$G42</f>
        <v>0.4662756598240469</v>
      </c>
      <c r="N42" s="91">
        <f>('Ugrad Majors-Actual'!L42- 'Ugrad Majors-Actual'!$I42)/'Ugrad Majors-Actual'!$I42</f>
        <v>-2.5341130604288498E-2</v>
      </c>
    </row>
    <row r="43" spans="1:14" s="15" customFormat="1" ht="12.75">
      <c r="A43" s="29" t="str">
        <f>'Ugrad Majors-Actual'!A43</f>
        <v>Mechanical Engineering</v>
      </c>
      <c r="B43" s="30">
        <v>1121</v>
      </c>
      <c r="C43" s="82">
        <f>('Ugrad Majors-Actual'!C43- 'Ugrad Majors-Actual'!$B43)/'Ugrad Majors-Actual'!$B43</f>
        <v>3.9250669045495096E-2</v>
      </c>
      <c r="D43" s="82">
        <f>('Ugrad Majors-Actual'!D43- 'Ugrad Majors-Actual'!$B43)/'Ugrad Majors-Actual'!$B43</f>
        <v>0.17216770740410348</v>
      </c>
      <c r="E43" s="83">
        <f>('Ugrad Majors-Actual'!E43- 'Ugrad Majors-Actual'!$B43)/'Ugrad Majors-Actual'!$B43</f>
        <v>0.10347903657448707</v>
      </c>
      <c r="F43" s="84">
        <f>('Ugrad Majors-Actual'!F43- 'Ugrad Majors-Actual'!$B43)/'Ugrad Majors-Actual'!$B43</f>
        <v>8.0285459411239962E-3</v>
      </c>
      <c r="G43" s="84">
        <f>('Ugrad Majors-Actual'!G43- 'Ugrad Majors-Actual'!$B43)/'Ugrad Majors-Actual'!$B43</f>
        <v>1.159678858162355E-2</v>
      </c>
      <c r="H43" s="84">
        <f>('Ugrad Majors-Actual'!H43- 'Ugrad Majors-Actual'!$B43)/'Ugrad Majors-Actual'!$B43</f>
        <v>-1.784121320249777E-2</v>
      </c>
      <c r="I43" s="84">
        <f>('Ugrad Majors-Actual'!I43- 'Ugrad Majors-Actual'!$B43)/'Ugrad Majors-Actual'!$B43</f>
        <v>8.1177520071364848E-2</v>
      </c>
      <c r="J43" s="84">
        <f>('Ugrad Majors-Actual'!J43- 'Ugrad Majors-Actual'!$B43)/'Ugrad Majors-Actual'!$B43</f>
        <v>3.0330062444246207E-2</v>
      </c>
      <c r="K43" s="84">
        <f>('Ugrad Majors-Actual'!K43- 'Ugrad Majors-Actual'!$B43)/'Ugrad Majors-Actual'!$B43</f>
        <v>4.9955396966993755E-2</v>
      </c>
      <c r="L43" s="91">
        <f>('Ugrad Majors-Actual'!L43- 'Ugrad Majors-Actual'!$B43)/'Ugrad Majors-Actual'!$B43</f>
        <v>6.0660124888492414E-2</v>
      </c>
      <c r="M43" s="91">
        <f>('Ugrad Majors-Actual'!L43- 'Ugrad Majors-Actual'!$G43)/'Ugrad Majors-Actual'!$G43</f>
        <v>4.8500881834215165E-2</v>
      </c>
      <c r="N43" s="91">
        <f>('Ugrad Majors-Actual'!L43- 'Ugrad Majors-Actual'!$I43)/'Ugrad Majors-Actual'!$I43</f>
        <v>-1.8976897689768978E-2</v>
      </c>
    </row>
    <row r="44" spans="1:14" s="15" customFormat="1" ht="12.75">
      <c r="A44" s="33" t="str">
        <f>'Ugrad Majors-Actual'!A44</f>
        <v>Engineering Total</v>
      </c>
      <c r="B44" s="34">
        <v>4819</v>
      </c>
      <c r="C44" s="85">
        <f>('Ugrad Majors-Actual'!C44- 'Ugrad Majors-Actual'!$B44)/'Ugrad Majors-Actual'!$B44</f>
        <v>1.0375596596804317E-2</v>
      </c>
      <c r="D44" s="85">
        <f>('Ugrad Majors-Actual'!D44- 'Ugrad Majors-Actual'!$B44)/'Ugrad Majors-Actual'!$B44</f>
        <v>6.8686449470844568E-2</v>
      </c>
      <c r="E44" s="86">
        <f>('Ugrad Majors-Actual'!E44- 'Ugrad Majors-Actual'!$B44)/'Ugrad Majors-Actual'!$B44</f>
        <v>1.3488275575845612E-2</v>
      </c>
      <c r="F44" s="87">
        <f>('Ugrad Majors-Actual'!F44- 'Ugrad Majors-Actual'!$B44)/'Ugrad Majors-Actual'!$B44</f>
        <v>-6.2253579580825893E-4</v>
      </c>
      <c r="G44" s="87">
        <f>('Ugrad Majors-Actual'!G44- 'Ugrad Majors-Actual'!$B44)/'Ugrad Majors-Actual'!$B44</f>
        <v>4.7727744345299854E-3</v>
      </c>
      <c r="H44" s="87">
        <f>('Ugrad Majors-Actual'!H44- 'Ugrad Majors-Actual'!$B44)/'Ugrad Majors-Actual'!$B44</f>
        <v>-3.9427267067856401E-3</v>
      </c>
      <c r="I44" s="87">
        <f>('Ugrad Majors-Actual'!I44- 'Ugrad Majors-Actual'!$B44)/'Ugrad Majors-Actual'!$B44</f>
        <v>9.9398215397385345E-2</v>
      </c>
      <c r="J44" s="87">
        <f>('Ugrad Majors-Actual'!J44- 'Ugrad Majors-Actual'!$B44)/'Ugrad Majors-Actual'!$B44</f>
        <v>0.10500103755965969</v>
      </c>
      <c r="K44" s="87">
        <f>('Ugrad Majors-Actual'!K44- 'Ugrad Majors-Actual'!$B44)/'Ugrad Majors-Actual'!$B44</f>
        <v>0.14567337621913259</v>
      </c>
      <c r="L44" s="94">
        <f>('Ugrad Majors-Actual'!L44- 'Ugrad Majors-Actual'!$B44)/'Ugrad Majors-Actual'!$B44</f>
        <v>0.14027806598879436</v>
      </c>
      <c r="M44" s="94">
        <f>('Ugrad Majors-Actual'!L44- 'Ugrad Majors-Actual'!$G44)/'Ugrad Majors-Actual'!$G44</f>
        <v>0.1348616274266832</v>
      </c>
      <c r="N44" s="94">
        <f>('Ugrad Majors-Actual'!L44- 'Ugrad Majors-Actual'!$I44)/'Ugrad Majors-Actual'!$I44</f>
        <v>3.7183842959607402E-2</v>
      </c>
    </row>
    <row r="45" spans="1:14" s="15" customFormat="1" ht="12.75">
      <c r="A45" s="16"/>
      <c r="B45" s="88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</row>
    <row r="46" spans="1:14" s="15" customFormat="1" ht="12.75">
      <c r="A46" s="20" t="str">
        <f>'Ugrad Majors-Actual'!A46</f>
        <v>Environmental Design</v>
      </c>
      <c r="B46" s="7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57"/>
    </row>
    <row r="47" spans="1:14" s="15" customFormat="1" ht="12.75">
      <c r="A47" s="48" t="str">
        <f>'Ugrad Majors-Actual'!A47</f>
        <v>Architecture</v>
      </c>
      <c r="B47" s="95">
        <v>436</v>
      </c>
      <c r="C47" s="96">
        <f>('Ugrad Majors-Actual'!C47- 'Ugrad Majors-Actual'!$B47)/'Ugrad Majors-Actual'!$B47</f>
        <v>-4.5871559633027525E-2</v>
      </c>
      <c r="D47" s="96">
        <f>('Ugrad Majors-Actual'!D47- 'Ugrad Majors-Actual'!$B47)/'Ugrad Majors-Actual'!$B47</f>
        <v>-4.5871559633027525E-3</v>
      </c>
      <c r="E47" s="97">
        <f>('Ugrad Majors-Actual'!E47- 'Ugrad Majors-Actual'!$B47)/'Ugrad Majors-Actual'!$B47</f>
        <v>1.834862385321101E-2</v>
      </c>
      <c r="F47" s="96">
        <f>('Ugrad Majors-Actual'!F47- 'Ugrad Majors-Actual'!$B47)/'Ugrad Majors-Actual'!$B47</f>
        <v>-2.7522935779816515E-2</v>
      </c>
      <c r="G47" s="96">
        <f>('Ugrad Majors-Actual'!G47- 'Ugrad Majors-Actual'!$B47)/'Ugrad Majors-Actual'!$B47</f>
        <v>0</v>
      </c>
      <c r="H47" s="96">
        <f>('Ugrad Majors-Actual'!H47- 'Ugrad Majors-Actual'!$B47)/'Ugrad Majors-Actual'!$B47</f>
        <v>-8.4862385321100922E-2</v>
      </c>
      <c r="I47" s="96">
        <f>('Ugrad Majors-Actual'!I47- 'Ugrad Majors-Actual'!$B47)/'Ugrad Majors-Actual'!$B47</f>
        <v>-9.1743119266055051E-3</v>
      </c>
      <c r="J47" s="96">
        <f>('Ugrad Majors-Actual'!J47- 'Ugrad Majors-Actual'!$B47)/'Ugrad Majors-Actual'!$B47</f>
        <v>6.8807339449541288E-3</v>
      </c>
      <c r="K47" s="96">
        <f>('Ugrad Majors-Actual'!K47- 'Ugrad Majors-Actual'!$B47)/'Ugrad Majors-Actual'!$B47</f>
        <v>0.1536697247706422</v>
      </c>
      <c r="L47" s="96">
        <f>('Ugrad Majors-Actual'!L47- 'Ugrad Majors-Actual'!$B47)/'Ugrad Majors-Actual'!$B47</f>
        <v>0.17201834862385321</v>
      </c>
      <c r="M47" s="96">
        <f>('Ugrad Majors-Actual'!L47- 'Ugrad Majors-Actual'!$G47)/'Ugrad Majors-Actual'!$G47</f>
        <v>0.17201834862385321</v>
      </c>
      <c r="N47" s="96">
        <f>('Ugrad Majors-Actual'!L47- 'Ugrad Majors-Actual'!$I47)/'Ugrad Majors-Actual'!$I47</f>
        <v>0.18287037037037038</v>
      </c>
    </row>
    <row r="48" spans="1:14" s="15" customFormat="1" ht="12.75">
      <c r="A48" s="29" t="str">
        <f>'Ugrad Majors-Actual'!A48</f>
        <v>Art</v>
      </c>
      <c r="B48" s="30">
        <v>555</v>
      </c>
      <c r="C48" s="82">
        <f>('Ugrad Majors-Actual'!C48- 'Ugrad Majors-Actual'!$B48)/'Ugrad Majors-Actual'!$B48</f>
        <v>-8.6486486486486491E-2</v>
      </c>
      <c r="D48" s="82">
        <f>('Ugrad Majors-Actual'!D48- 'Ugrad Majors-Actual'!$B48)/'Ugrad Majors-Actual'!$B48</f>
        <v>-3.783783783783784E-2</v>
      </c>
      <c r="E48" s="83">
        <f>('Ugrad Majors-Actual'!E48- 'Ugrad Majors-Actual'!$B48)/'Ugrad Majors-Actual'!$B48</f>
        <v>-0.13873873873873874</v>
      </c>
      <c r="F48" s="84">
        <f>('Ugrad Majors-Actual'!F48- 'Ugrad Majors-Actual'!$B48)/'Ugrad Majors-Actual'!$B48</f>
        <v>-0.12792792792792793</v>
      </c>
      <c r="G48" s="84">
        <f>('Ugrad Majors-Actual'!G48- 'Ugrad Majors-Actual'!$B48)/'Ugrad Majors-Actual'!$B48</f>
        <v>-8.2882882882882883E-2</v>
      </c>
      <c r="H48" s="84">
        <f>('Ugrad Majors-Actual'!H48- 'Ugrad Majors-Actual'!$B48)/'Ugrad Majors-Actual'!$B48</f>
        <v>-8.6486486486486491E-2</v>
      </c>
      <c r="I48" s="84">
        <f>('Ugrad Majors-Actual'!I48- 'Ugrad Majors-Actual'!$B48)/'Ugrad Majors-Actual'!$B48</f>
        <v>-2.1621621621621623E-2</v>
      </c>
      <c r="J48" s="84">
        <f>('Ugrad Majors-Actual'!J48- 'Ugrad Majors-Actual'!$B48)/'Ugrad Majors-Actual'!$B48</f>
        <v>-3.6036036036036036E-2</v>
      </c>
      <c r="K48" s="84">
        <f>('Ugrad Majors-Actual'!K48- 'Ugrad Majors-Actual'!$B48)/'Ugrad Majors-Actual'!$B48</f>
        <v>-1.4414414414414415E-2</v>
      </c>
      <c r="L48" s="96">
        <f>('Ugrad Majors-Actual'!L48- 'Ugrad Majors-Actual'!$B48)/'Ugrad Majors-Actual'!$B48</f>
        <v>-2.5225225225225224E-2</v>
      </c>
      <c r="M48" s="96">
        <f>('Ugrad Majors-Actual'!L48- 'Ugrad Majors-Actual'!$G48)/'Ugrad Majors-Actual'!$G48</f>
        <v>6.2868369351669937E-2</v>
      </c>
      <c r="N48" s="96">
        <f>('Ugrad Majors-Actual'!L48- 'Ugrad Majors-Actual'!$I48)/'Ugrad Majors-Actual'!$I48</f>
        <v>-3.6832412523020259E-3</v>
      </c>
    </row>
    <row r="49" spans="1:14" s="75" customFormat="1" ht="12.75">
      <c r="A49" s="29" t="str">
        <f>'Ugrad Majors-Actual'!A49</f>
        <v>Landscape Architecture</v>
      </c>
      <c r="B49" s="30">
        <v>366</v>
      </c>
      <c r="C49" s="82">
        <f>('Ugrad Majors-Actual'!C49- 'Ugrad Majors-Actual'!$B49)/'Ugrad Majors-Actual'!$B49</f>
        <v>-3.0054644808743168E-2</v>
      </c>
      <c r="D49" s="82">
        <f>('Ugrad Majors-Actual'!D49- 'Ugrad Majors-Actual'!$B49)/'Ugrad Majors-Actual'!$B49</f>
        <v>-2.7322404371584699E-3</v>
      </c>
      <c r="E49" s="83">
        <f>('Ugrad Majors-Actual'!E49- 'Ugrad Majors-Actual'!$B49)/'Ugrad Majors-Actual'!$B49</f>
        <v>-0.10109289617486339</v>
      </c>
      <c r="F49" s="84">
        <f>('Ugrad Majors-Actual'!F49- 'Ugrad Majors-Actual'!$B49)/'Ugrad Majors-Actual'!$B49</f>
        <v>-0.26775956284153007</v>
      </c>
      <c r="G49" s="84">
        <f>('Ugrad Majors-Actual'!G49- 'Ugrad Majors-Actual'!$B49)/'Ugrad Majors-Actual'!$B49</f>
        <v>-0.33879781420765026</v>
      </c>
      <c r="H49" s="84">
        <f>('Ugrad Majors-Actual'!H49- 'Ugrad Majors-Actual'!$B49)/'Ugrad Majors-Actual'!$B49</f>
        <v>-0.38524590163934425</v>
      </c>
      <c r="I49" s="84">
        <f>('Ugrad Majors-Actual'!I49- 'Ugrad Majors-Actual'!$B49)/'Ugrad Majors-Actual'!$B49</f>
        <v>-0.40437158469945356</v>
      </c>
      <c r="J49" s="84">
        <f>('Ugrad Majors-Actual'!J49- 'Ugrad Majors-Actual'!$B49)/'Ugrad Majors-Actual'!$B49</f>
        <v>-0.40163934426229508</v>
      </c>
      <c r="K49" s="84">
        <f>('Ugrad Majors-Actual'!K49- 'Ugrad Majors-Actual'!$B49)/'Ugrad Majors-Actual'!$B49</f>
        <v>-0.37704918032786883</v>
      </c>
      <c r="L49" s="96">
        <f>('Ugrad Majors-Actual'!L49- 'Ugrad Majors-Actual'!$B49)/'Ugrad Majors-Actual'!$B49</f>
        <v>-0.31420765027322406</v>
      </c>
      <c r="M49" s="96">
        <f>('Ugrad Majors-Actual'!L49- 'Ugrad Majors-Actual'!$G49)/'Ugrad Majors-Actual'!$G49</f>
        <v>3.71900826446281E-2</v>
      </c>
      <c r="N49" s="96">
        <f>('Ugrad Majors-Actual'!L49- 'Ugrad Majors-Actual'!$I49)/'Ugrad Majors-Actual'!$I49</f>
        <v>0.15137614678899083</v>
      </c>
    </row>
    <row r="50" spans="1:14" s="15" customFormat="1" ht="12.75">
      <c r="A50" s="29" t="str">
        <f>'Ugrad Majors-Actual'!A50</f>
        <v>Urban and Regional Planning</v>
      </c>
      <c r="B50" s="30">
        <v>220</v>
      </c>
      <c r="C50" s="82">
        <f>('Ugrad Majors-Actual'!C50- 'Ugrad Majors-Actual'!$B50)/'Ugrad Majors-Actual'!$B50</f>
        <v>-6.8181818181818177E-2</v>
      </c>
      <c r="D50" s="82">
        <f>('Ugrad Majors-Actual'!D50- 'Ugrad Majors-Actual'!$B50)/'Ugrad Majors-Actual'!$B50</f>
        <v>-3.1818181818181815E-2</v>
      </c>
      <c r="E50" s="83">
        <f>('Ugrad Majors-Actual'!E50- 'Ugrad Majors-Actual'!$B50)/'Ugrad Majors-Actual'!$B50</f>
        <v>-0.15909090909090909</v>
      </c>
      <c r="F50" s="84">
        <f>('Ugrad Majors-Actual'!F50- 'Ugrad Majors-Actual'!$B50)/'Ugrad Majors-Actual'!$B50</f>
        <v>-0.16363636363636364</v>
      </c>
      <c r="G50" s="84">
        <f>('Ugrad Majors-Actual'!G50- 'Ugrad Majors-Actual'!$B50)/'Ugrad Majors-Actual'!$B50</f>
        <v>-0.21818181818181817</v>
      </c>
      <c r="H50" s="84">
        <f>('Ugrad Majors-Actual'!H50- 'Ugrad Majors-Actual'!$B50)/'Ugrad Majors-Actual'!$B50</f>
        <v>-0.21363636363636362</v>
      </c>
      <c r="I50" s="84">
        <f>('Ugrad Majors-Actual'!I50- 'Ugrad Majors-Actual'!$B50)/'Ugrad Majors-Actual'!$B50</f>
        <v>-0.15909090909090909</v>
      </c>
      <c r="J50" s="84">
        <f>('Ugrad Majors-Actual'!J50- 'Ugrad Majors-Actual'!$B50)/'Ugrad Majors-Actual'!$B50</f>
        <v>-0.20454545454545456</v>
      </c>
      <c r="K50" s="84">
        <f>('Ugrad Majors-Actual'!K50- 'Ugrad Majors-Actual'!$B50)/'Ugrad Majors-Actual'!$B50</f>
        <v>-0.24545454545454545</v>
      </c>
      <c r="L50" s="96">
        <f>('Ugrad Majors-Actual'!L50- 'Ugrad Majors-Actual'!$B50)/'Ugrad Majors-Actual'!$B50</f>
        <v>-0.21818181818181817</v>
      </c>
      <c r="M50" s="96">
        <f>('Ugrad Majors-Actual'!L50- 'Ugrad Majors-Actual'!$G50)/'Ugrad Majors-Actual'!$G50</f>
        <v>0</v>
      </c>
      <c r="N50" s="96">
        <f>('Ugrad Majors-Actual'!L50- 'Ugrad Majors-Actual'!$I50)/'Ugrad Majors-Actual'!$I50</f>
        <v>-7.0270270270270274E-2</v>
      </c>
    </row>
    <row r="51" spans="1:14" s="15" customFormat="1" ht="12.75">
      <c r="A51" s="33" t="str">
        <f>'Ugrad Majors-Actual'!A51</f>
        <v>Environmental Design Total</v>
      </c>
      <c r="B51" s="34">
        <v>1577</v>
      </c>
      <c r="C51" s="85">
        <f>('Ugrad Majors-Actual'!C51- 'Ugrad Majors-Actual'!$B51)/'Ugrad Majors-Actual'!$B51</f>
        <v>-5.9606848446417247E-2</v>
      </c>
      <c r="D51" s="85">
        <f>('Ugrad Majors-Actual'!D51- 'Ugrad Majors-Actual'!$B51)/'Ugrad Majors-Actual'!$B51</f>
        <v>-1.9657577679137603E-2</v>
      </c>
      <c r="E51" s="86">
        <f>('Ugrad Majors-Actual'!E51- 'Ugrad Majors-Actual'!$B51)/'Ugrad Majors-Actual'!$B51</f>
        <v>-8.9410272669625868E-2</v>
      </c>
      <c r="F51" s="87">
        <f>('Ugrad Majors-Actual'!F51- 'Ugrad Majors-Actual'!$B51)/'Ugrad Majors-Actual'!$B51</f>
        <v>-0.13760304375396323</v>
      </c>
      <c r="G51" s="87">
        <f>('Ugrad Majors-Actual'!G51- 'Ugrad Majors-Actual'!$B51)/'Ugrad Majors-Actual'!$B51</f>
        <v>-0.13823715916296767</v>
      </c>
      <c r="H51" s="87">
        <f>('Ugrad Majors-Actual'!H51- 'Ugrad Majors-Actual'!$B51)/'Ugrad Majors-Actual'!$B51</f>
        <v>-0.17311350665821179</v>
      </c>
      <c r="I51" s="87">
        <f>('Ugrad Majors-Actual'!I51- 'Ugrad Majors-Actual'!$B51)/'Ugrad Majors-Actual'!$B51</f>
        <v>-0.12618896639188332</v>
      </c>
      <c r="J51" s="87">
        <f>('Ugrad Majors-Actual'!J51- 'Ugrad Majors-Actual'!$B51)/'Ugrad Majors-Actual'!$B51</f>
        <v>-0.13253012048192772</v>
      </c>
      <c r="K51" s="87">
        <f>('Ugrad Majors-Actual'!K51- 'Ugrad Majors-Actual'!$B51)/'Ugrad Majors-Actual'!$B51</f>
        <v>-8.4337349397590355E-2</v>
      </c>
      <c r="L51" s="98">
        <f>('Ugrad Majors-Actual'!L51- 'Ugrad Majors-Actual'!$B51)/'Ugrad Majors-Actual'!$B51</f>
        <v>-6.4679771718452753E-2</v>
      </c>
      <c r="M51" s="98">
        <f>('Ugrad Majors-Actual'!L51- 'Ugrad Majors-Actual'!$G51)/'Ugrad Majors-Actual'!$G51</f>
        <v>8.535688005886681E-2</v>
      </c>
      <c r="N51" s="98">
        <f>('Ugrad Majors-Actual'!L51- 'Ugrad Majors-Actual'!$I51)/'Ugrad Majors-Actual'!$I51</f>
        <v>7.0391872278664738E-2</v>
      </c>
    </row>
    <row r="52" spans="1:14" s="75" customFormat="1" ht="12.75">
      <c r="A52" s="16"/>
      <c r="B52" s="8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</row>
    <row r="53" spans="1:14" s="15" customFormat="1" ht="12.75">
      <c r="A53" s="20" t="str">
        <f>'Ugrad Majors-Actual'!A53</f>
        <v>Collins Hospitality Management</v>
      </c>
      <c r="B53" s="7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57"/>
    </row>
    <row r="54" spans="1:14" s="15" customFormat="1" ht="12.75">
      <c r="A54" s="10" t="str">
        <f>'Ugrad Majors-Actual'!A54</f>
        <v>Hotel &amp; Restaurant Management</v>
      </c>
      <c r="B54" s="11">
        <v>880</v>
      </c>
      <c r="C54" s="72">
        <f>('Ugrad Majors-Actual'!C54- 'Ugrad Majors-Actual'!$B54)/'Ugrad Majors-Actual'!$B54</f>
        <v>9.0909090909090912E-2</v>
      </c>
      <c r="D54" s="72">
        <f>('Ugrad Majors-Actual'!D54- 'Ugrad Majors-Actual'!$B54)/'Ugrad Majors-Actual'!$B54</f>
        <v>9.2045454545454541E-2</v>
      </c>
      <c r="E54" s="73">
        <f>('Ugrad Majors-Actual'!E54- 'Ugrad Majors-Actual'!$B54)/'Ugrad Majors-Actual'!$B54</f>
        <v>-9.0909090909090905E-3</v>
      </c>
      <c r="F54" s="74">
        <f>('Ugrad Majors-Actual'!F54- 'Ugrad Majors-Actual'!$B54)/'Ugrad Majors-Actual'!$B54</f>
        <v>6.931818181818182E-2</v>
      </c>
      <c r="G54" s="74">
        <f>('Ugrad Majors-Actual'!G54- 'Ugrad Majors-Actual'!$B54)/'Ugrad Majors-Actual'!$B54</f>
        <v>0.11931818181818182</v>
      </c>
      <c r="H54" s="87">
        <f>('Ugrad Majors-Actual'!H54- 'Ugrad Majors-Actual'!$B54)/'Ugrad Majors-Actual'!$B54</f>
        <v>0.23977272727272728</v>
      </c>
      <c r="I54" s="87">
        <f>('Ugrad Majors-Actual'!I54- 'Ugrad Majors-Actual'!$B54)/'Ugrad Majors-Actual'!$B54</f>
        <v>0.34886363636363638</v>
      </c>
      <c r="J54" s="87">
        <f>('Ugrad Majors-Actual'!J54- 'Ugrad Majors-Actual'!$B54)/'Ugrad Majors-Actual'!$B54</f>
        <v>0.4693181818181818</v>
      </c>
      <c r="K54" s="87">
        <f>('Ugrad Majors-Actual'!K54- 'Ugrad Majors-Actual'!$B54)/'Ugrad Majors-Actual'!$B54</f>
        <v>0.33863636363636362</v>
      </c>
      <c r="L54" s="87">
        <f>('Ugrad Majors-Actual'!L54- 'Ugrad Majors-Actual'!$B54)/'Ugrad Majors-Actual'!$B54</f>
        <v>0.16250000000000001</v>
      </c>
      <c r="M54" s="87">
        <f>('Ugrad Majors-Actual'!L54- 'Ugrad Majors-Actual'!$G54)/'Ugrad Majors-Actual'!$G54</f>
        <v>3.8578680203045689E-2</v>
      </c>
      <c r="N54" s="87">
        <f>('Ugrad Majors-Actual'!L54- 'Ugrad Majors-Actual'!$I54)/'Ugrad Majors-Actual'!$I54</f>
        <v>-0.13816343723673125</v>
      </c>
    </row>
    <row r="55" spans="1:14" s="15" customFormat="1" ht="12.75">
      <c r="A55" s="16"/>
      <c r="B55" s="88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7"/>
    </row>
    <row r="56" spans="1:14" s="15" customFormat="1" ht="12.75">
      <c r="A56" s="20" t="str">
        <f>'Ugrad Majors-Actual'!A56</f>
        <v>Letters, Arts, &amp; Social Sciences</v>
      </c>
      <c r="B56" s="7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57"/>
    </row>
    <row r="57" spans="1:14" s="15" customFormat="1" ht="12.75">
      <c r="A57" s="24" t="str">
        <f>'Ugrad Majors-Actual'!A57</f>
        <v>Anthro/Geog</v>
      </c>
      <c r="B57" s="25">
        <v>119</v>
      </c>
      <c r="C57" s="79">
        <f>('Ugrad Majors-Actual'!C57- 'Ugrad Majors-Actual'!$B57)/'Ugrad Majors-Actual'!$B57</f>
        <v>0.11764705882352941</v>
      </c>
      <c r="D57" s="79">
        <f>('Ugrad Majors-Actual'!D57- 'Ugrad Majors-Actual'!$B57)/'Ugrad Majors-Actual'!$B57</f>
        <v>0.30252100840336132</v>
      </c>
      <c r="E57" s="80">
        <f>('Ugrad Majors-Actual'!E57- 'Ugrad Majors-Actual'!$B57)/'Ugrad Majors-Actual'!$B57</f>
        <v>0.30252100840336132</v>
      </c>
      <c r="F57" s="81">
        <f>('Ugrad Majors-Actual'!F57- 'Ugrad Majors-Actual'!$B57)/'Ugrad Majors-Actual'!$B57</f>
        <v>0.36134453781512604</v>
      </c>
      <c r="G57" s="81">
        <f>('Ugrad Majors-Actual'!G57- 'Ugrad Majors-Actual'!$B57)/'Ugrad Majors-Actual'!$B57</f>
        <v>0.65546218487394958</v>
      </c>
      <c r="H57" s="81">
        <f>('Ugrad Majors-Actual'!H57- 'Ugrad Majors-Actual'!$B57)/'Ugrad Majors-Actual'!$B57</f>
        <v>0.61344537815126055</v>
      </c>
      <c r="I57" s="81">
        <f>('Ugrad Majors-Actual'!I57- 'Ugrad Majors-Actual'!$B57)/'Ugrad Majors-Actual'!$B57</f>
        <v>0.61344537815126055</v>
      </c>
      <c r="J57" s="81">
        <f>('Ugrad Majors-Actual'!J57- 'Ugrad Majors-Actual'!$B57)/'Ugrad Majors-Actual'!$B57</f>
        <v>0.67226890756302526</v>
      </c>
      <c r="K57" s="81">
        <f>('Ugrad Majors-Actual'!K57- 'Ugrad Majors-Actual'!$B57)/'Ugrad Majors-Actual'!$B57</f>
        <v>0.79831932773109249</v>
      </c>
      <c r="L57" s="81">
        <f>('Ugrad Majors-Actual'!L57- 'Ugrad Majors-Actual'!$B57)/'Ugrad Majors-Actual'!$B57</f>
        <v>0.97478991596638653</v>
      </c>
      <c r="M57" s="81">
        <f>('Ugrad Majors-Actual'!L57- 'Ugrad Majors-Actual'!$G57)/'Ugrad Majors-Actual'!$G57</f>
        <v>0.19289340101522842</v>
      </c>
      <c r="N57" s="81">
        <f>('Ugrad Majors-Actual'!L57- 'Ugrad Majors-Actual'!$I57)/'Ugrad Majors-Actual'!$I57</f>
        <v>0.22395833333333334</v>
      </c>
    </row>
    <row r="58" spans="1:14" s="15" customFormat="1" ht="12.75">
      <c r="A58" s="29" t="str">
        <f>'Ugrad Majors-Actual'!A58</f>
        <v>Communication</v>
      </c>
      <c r="B58" s="30">
        <v>353</v>
      </c>
      <c r="C58" s="82">
        <f>('Ugrad Majors-Actual'!C58- 'Ugrad Majors-Actual'!$B58)/'Ugrad Majors-Actual'!$B58</f>
        <v>-6.2322946175637391E-2</v>
      </c>
      <c r="D58" s="82">
        <f>('Ugrad Majors-Actual'!D58- 'Ugrad Majors-Actual'!$B58)/'Ugrad Majors-Actual'!$B58</f>
        <v>-6.79886685552408E-2</v>
      </c>
      <c r="E58" s="83">
        <f>('Ugrad Majors-Actual'!E58- 'Ugrad Majors-Actual'!$B58)/'Ugrad Majors-Actual'!$B58</f>
        <v>-9.3484419263456089E-2</v>
      </c>
      <c r="F58" s="84">
        <f>('Ugrad Majors-Actual'!F58- 'Ugrad Majors-Actual'!$B58)/'Ugrad Majors-Actual'!$B58</f>
        <v>7.0821529745042494E-2</v>
      </c>
      <c r="G58" s="84">
        <f>('Ugrad Majors-Actual'!G58- 'Ugrad Majors-Actual'!$B58)/'Ugrad Majors-Actual'!$B58</f>
        <v>0.22096317280453256</v>
      </c>
      <c r="H58" s="84">
        <f>('Ugrad Majors-Actual'!H58- 'Ugrad Majors-Actual'!$B58)/'Ugrad Majors-Actual'!$B58</f>
        <v>0.19263456090651557</v>
      </c>
      <c r="I58" s="84">
        <f>('Ugrad Majors-Actual'!I58- 'Ugrad Majors-Actual'!$B58)/'Ugrad Majors-Actual'!$B58</f>
        <v>0.31161473087818697</v>
      </c>
      <c r="J58" s="84">
        <f>('Ugrad Majors-Actual'!J58- 'Ugrad Majors-Actual'!$B58)/'Ugrad Majors-Actual'!$B58</f>
        <v>8.7818696883852687E-2</v>
      </c>
      <c r="K58" s="84">
        <f>('Ugrad Majors-Actual'!K58- 'Ugrad Majors-Actual'!$B58)/'Ugrad Majors-Actual'!$B58</f>
        <v>0.2719546742209632</v>
      </c>
      <c r="L58" s="81">
        <f>('Ugrad Majors-Actual'!L58- 'Ugrad Majors-Actual'!$B58)/'Ugrad Majors-Actual'!$B58</f>
        <v>0.41359773371104813</v>
      </c>
      <c r="M58" s="81">
        <f>('Ugrad Majors-Actual'!L58- 'Ugrad Majors-Actual'!$G58)/'Ugrad Majors-Actual'!$G58</f>
        <v>0.15777262180974477</v>
      </c>
      <c r="N58" s="81">
        <f>('Ugrad Majors-Actual'!L58- 'Ugrad Majors-Actual'!$I58)/'Ugrad Majors-Actual'!$I58</f>
        <v>7.775377969762419E-2</v>
      </c>
    </row>
    <row r="59" spans="1:14" s="15" customFormat="1" ht="12.75">
      <c r="A59" s="29" t="str">
        <f>'Ugrad Majors-Actual'!A59</f>
        <v>Economics</v>
      </c>
      <c r="B59" s="30">
        <v>71</v>
      </c>
      <c r="C59" s="82">
        <f>('Ugrad Majors-Actual'!C59- 'Ugrad Majors-Actual'!$B59)/'Ugrad Majors-Actual'!$B59</f>
        <v>0</v>
      </c>
      <c r="D59" s="82">
        <f>('Ugrad Majors-Actual'!D59- 'Ugrad Majors-Actual'!$B59)/'Ugrad Majors-Actual'!$B59</f>
        <v>-8.4507042253521125E-2</v>
      </c>
      <c r="E59" s="83">
        <f>('Ugrad Majors-Actual'!E59- 'Ugrad Majors-Actual'!$B59)/'Ugrad Majors-Actual'!$B59</f>
        <v>8.4507042253521125E-2</v>
      </c>
      <c r="F59" s="84">
        <f>('Ugrad Majors-Actual'!F59- 'Ugrad Majors-Actual'!$B59)/'Ugrad Majors-Actual'!$B59</f>
        <v>0.352112676056338</v>
      </c>
      <c r="G59" s="84">
        <f>('Ugrad Majors-Actual'!G59- 'Ugrad Majors-Actual'!$B59)/'Ugrad Majors-Actual'!$B59</f>
        <v>0.6901408450704225</v>
      </c>
      <c r="H59" s="84">
        <f>('Ugrad Majors-Actual'!H59- 'Ugrad Majors-Actual'!$B59)/'Ugrad Majors-Actual'!$B59</f>
        <v>1.2112676056338028</v>
      </c>
      <c r="I59" s="84">
        <f>('Ugrad Majors-Actual'!I59- 'Ugrad Majors-Actual'!$B59)/'Ugrad Majors-Actual'!$B59</f>
        <v>1.2535211267605635</v>
      </c>
      <c r="J59" s="84">
        <f>('Ugrad Majors-Actual'!J59- 'Ugrad Majors-Actual'!$B59)/'Ugrad Majors-Actual'!$B59</f>
        <v>1.1408450704225352</v>
      </c>
      <c r="K59" s="84">
        <f>('Ugrad Majors-Actual'!K59- 'Ugrad Majors-Actual'!$B59)/'Ugrad Majors-Actual'!$B59</f>
        <v>1.2394366197183098</v>
      </c>
      <c r="L59" s="81">
        <f>('Ugrad Majors-Actual'!L59- 'Ugrad Majors-Actual'!$B59)/'Ugrad Majors-Actual'!$B59</f>
        <v>1.647887323943662</v>
      </c>
      <c r="M59" s="81">
        <f>('Ugrad Majors-Actual'!L59- 'Ugrad Majors-Actual'!$G59)/'Ugrad Majors-Actual'!$G59</f>
        <v>0.56666666666666665</v>
      </c>
      <c r="N59" s="81">
        <f>('Ugrad Majors-Actual'!L59- 'Ugrad Majors-Actual'!$I59)/'Ugrad Majors-Actual'!$I59</f>
        <v>0.17499999999999999</v>
      </c>
    </row>
    <row r="60" spans="1:14" s="15" customFormat="1" ht="12.75">
      <c r="A60" s="29" t="str">
        <f>'Ugrad Majors-Actual'!A60</f>
        <v>English and Foreign Languages</v>
      </c>
      <c r="B60" s="30">
        <v>249</v>
      </c>
      <c r="C60" s="82">
        <f>('Ugrad Majors-Actual'!C60- 'Ugrad Majors-Actual'!$B60)/'Ugrad Majors-Actual'!$B60</f>
        <v>-3.614457831325301E-2</v>
      </c>
      <c r="D60" s="82">
        <f>('Ugrad Majors-Actual'!D60- 'Ugrad Majors-Actual'!$B60)/'Ugrad Majors-Actual'!$B60</f>
        <v>5.6224899598393573E-2</v>
      </c>
      <c r="E60" s="83">
        <f>('Ugrad Majors-Actual'!E60- 'Ugrad Majors-Actual'!$B60)/'Ugrad Majors-Actual'!$B60</f>
        <v>0.17269076305220885</v>
      </c>
      <c r="F60" s="84">
        <f>('Ugrad Majors-Actual'!F60- 'Ugrad Majors-Actual'!$B60)/'Ugrad Majors-Actual'!$B60</f>
        <v>0.23694779116465864</v>
      </c>
      <c r="G60" s="84">
        <f>('Ugrad Majors-Actual'!G60- 'Ugrad Majors-Actual'!$B60)/'Ugrad Majors-Actual'!$B60</f>
        <v>0.3253012048192771</v>
      </c>
      <c r="H60" s="84">
        <f>('Ugrad Majors-Actual'!H60- 'Ugrad Majors-Actual'!$B60)/'Ugrad Majors-Actual'!$B60</f>
        <v>0.46987951807228917</v>
      </c>
      <c r="I60" s="84">
        <f>('Ugrad Majors-Actual'!I60- 'Ugrad Majors-Actual'!$B60)/'Ugrad Majors-Actual'!$B60</f>
        <v>0.39759036144578314</v>
      </c>
      <c r="J60" s="84">
        <f>('Ugrad Majors-Actual'!J60- 'Ugrad Majors-Actual'!$B60)/'Ugrad Majors-Actual'!$B60</f>
        <v>0.40562248995983935</v>
      </c>
      <c r="K60" s="84">
        <f>('Ugrad Majors-Actual'!K60- 'Ugrad Majors-Actual'!$B60)/'Ugrad Majors-Actual'!$B60</f>
        <v>0.64658634538152615</v>
      </c>
      <c r="L60" s="81">
        <f>('Ugrad Majors-Actual'!L60- 'Ugrad Majors-Actual'!$B60)/'Ugrad Majors-Actual'!$B60</f>
        <v>0.78714859437751006</v>
      </c>
      <c r="M60" s="81">
        <f>('Ugrad Majors-Actual'!L60- 'Ugrad Majors-Actual'!$G60)/'Ugrad Majors-Actual'!$G60</f>
        <v>0.34848484848484851</v>
      </c>
      <c r="N60" s="81">
        <f>('Ugrad Majors-Actual'!L60- 'Ugrad Majors-Actual'!$I60)/'Ugrad Majors-Actual'!$I60</f>
        <v>0.27873563218390807</v>
      </c>
    </row>
    <row r="61" spans="1:14" s="15" customFormat="1" ht="12.75">
      <c r="A61" s="29" t="str">
        <f>'Ugrad Majors-Actual'!A61</f>
        <v>History</v>
      </c>
      <c r="B61" s="30">
        <v>215</v>
      </c>
      <c r="C61" s="82">
        <f>('Ugrad Majors-Actual'!C61- 'Ugrad Majors-Actual'!$B61)/'Ugrad Majors-Actual'!$B61</f>
        <v>6.5116279069767441E-2</v>
      </c>
      <c r="D61" s="82">
        <f>('Ugrad Majors-Actual'!D61- 'Ugrad Majors-Actual'!$B61)/'Ugrad Majors-Actual'!$B61</f>
        <v>2.3255813953488372E-2</v>
      </c>
      <c r="E61" s="83">
        <f>('Ugrad Majors-Actual'!E61- 'Ugrad Majors-Actual'!$B61)/'Ugrad Majors-Actual'!$B61</f>
        <v>7.441860465116279E-2</v>
      </c>
      <c r="F61" s="84">
        <f>('Ugrad Majors-Actual'!F61- 'Ugrad Majors-Actual'!$B61)/'Ugrad Majors-Actual'!$B61</f>
        <v>6.0465116279069767E-2</v>
      </c>
      <c r="G61" s="84">
        <f>('Ugrad Majors-Actual'!G61- 'Ugrad Majors-Actual'!$B61)/'Ugrad Majors-Actual'!$B61</f>
        <v>0.13488372093023257</v>
      </c>
      <c r="H61" s="84">
        <f>('Ugrad Majors-Actual'!H61- 'Ugrad Majors-Actual'!$B61)/'Ugrad Majors-Actual'!$B61</f>
        <v>0.15348837209302327</v>
      </c>
      <c r="I61" s="84">
        <f>('Ugrad Majors-Actual'!I61- 'Ugrad Majors-Actual'!$B61)/'Ugrad Majors-Actual'!$B61</f>
        <v>0.35813953488372091</v>
      </c>
      <c r="J61" s="84">
        <f>('Ugrad Majors-Actual'!J61- 'Ugrad Majors-Actual'!$B61)/'Ugrad Majors-Actual'!$B61</f>
        <v>0.29767441860465116</v>
      </c>
      <c r="K61" s="84">
        <f>('Ugrad Majors-Actual'!K61- 'Ugrad Majors-Actual'!$B61)/'Ugrad Majors-Actual'!$B61</f>
        <v>0.44186046511627908</v>
      </c>
      <c r="L61" s="81">
        <f>('Ugrad Majors-Actual'!L61- 'Ugrad Majors-Actual'!$B61)/'Ugrad Majors-Actual'!$B61</f>
        <v>0.48372093023255813</v>
      </c>
      <c r="M61" s="81">
        <f>('Ugrad Majors-Actual'!L61- 'Ugrad Majors-Actual'!$G61)/'Ugrad Majors-Actual'!$G61</f>
        <v>0.30737704918032788</v>
      </c>
      <c r="N61" s="81">
        <f>('Ugrad Majors-Actual'!L61- 'Ugrad Majors-Actual'!$I61)/'Ugrad Majors-Actual'!$I61</f>
        <v>9.2465753424657529E-2</v>
      </c>
    </row>
    <row r="62" spans="1:14" s="15" customFormat="1" ht="12.75">
      <c r="A62" s="29" t="str">
        <f>'Ugrad Majors-Actual'!A62</f>
        <v>Music</v>
      </c>
      <c r="B62" s="30">
        <v>188</v>
      </c>
      <c r="C62" s="82">
        <f>('Ugrad Majors-Actual'!C62- 'Ugrad Majors-Actual'!$B62)/'Ugrad Majors-Actual'!$B62</f>
        <v>6.9148936170212769E-2</v>
      </c>
      <c r="D62" s="82">
        <f>('Ugrad Majors-Actual'!D62- 'Ugrad Majors-Actual'!$B62)/'Ugrad Majors-Actual'!$B62</f>
        <v>0.1702127659574468</v>
      </c>
      <c r="E62" s="83">
        <f>('Ugrad Majors-Actual'!E62- 'Ugrad Majors-Actual'!$B62)/'Ugrad Majors-Actual'!$B62</f>
        <v>0.14361702127659576</v>
      </c>
      <c r="F62" s="84">
        <f>('Ugrad Majors-Actual'!F62- 'Ugrad Majors-Actual'!$B62)/'Ugrad Majors-Actual'!$B62</f>
        <v>0.23936170212765959</v>
      </c>
      <c r="G62" s="84">
        <f>('Ugrad Majors-Actual'!G62- 'Ugrad Majors-Actual'!$B62)/'Ugrad Majors-Actual'!$B62</f>
        <v>0.43085106382978722</v>
      </c>
      <c r="H62" s="84">
        <f>('Ugrad Majors-Actual'!H62- 'Ugrad Majors-Actual'!$B62)/'Ugrad Majors-Actual'!$B62</f>
        <v>0.39361702127659576</v>
      </c>
      <c r="I62" s="84">
        <f>('Ugrad Majors-Actual'!I62- 'Ugrad Majors-Actual'!$B62)/'Ugrad Majors-Actual'!$B62</f>
        <v>0.29255319148936171</v>
      </c>
      <c r="J62" s="84">
        <f>('Ugrad Majors-Actual'!J62- 'Ugrad Majors-Actual'!$B62)/'Ugrad Majors-Actual'!$B62</f>
        <v>0.20744680851063829</v>
      </c>
      <c r="K62" s="84">
        <f>('Ugrad Majors-Actual'!K62- 'Ugrad Majors-Actual'!$B62)/'Ugrad Majors-Actual'!$B62</f>
        <v>0.30851063829787234</v>
      </c>
      <c r="L62" s="81">
        <f>('Ugrad Majors-Actual'!L62- 'Ugrad Majors-Actual'!$B62)/'Ugrad Majors-Actual'!$B62</f>
        <v>0.23936170212765959</v>
      </c>
      <c r="M62" s="81">
        <f>('Ugrad Majors-Actual'!L62- 'Ugrad Majors-Actual'!$G62)/'Ugrad Majors-Actual'!$G62</f>
        <v>-0.13382899628252787</v>
      </c>
      <c r="N62" s="81">
        <f>('Ugrad Majors-Actual'!L62- 'Ugrad Majors-Actual'!$I62)/'Ugrad Majors-Actual'!$I62</f>
        <v>-4.1152263374485597E-2</v>
      </c>
    </row>
    <row r="63" spans="1:14" s="15" customFormat="1" ht="12.75">
      <c r="A63" s="29" t="str">
        <f>'Ugrad Majors-Actual'!A63</f>
        <v>Philosophy</v>
      </c>
      <c r="B63" s="30">
        <v>78</v>
      </c>
      <c r="C63" s="82">
        <f>('Ugrad Majors-Actual'!C63- 'Ugrad Majors-Actual'!$B63)/'Ugrad Majors-Actual'!$B63</f>
        <v>-0.12820512820512819</v>
      </c>
      <c r="D63" s="82">
        <f>('Ugrad Majors-Actual'!D63- 'Ugrad Majors-Actual'!$B63)/'Ugrad Majors-Actual'!$B63</f>
        <v>-0.23076923076923078</v>
      </c>
      <c r="E63" s="83">
        <f>('Ugrad Majors-Actual'!E63- 'Ugrad Majors-Actual'!$B63)/'Ugrad Majors-Actual'!$B63</f>
        <v>-0.24358974358974358</v>
      </c>
      <c r="F63" s="84">
        <f>('Ugrad Majors-Actual'!F63- 'Ugrad Majors-Actual'!$B63)/'Ugrad Majors-Actual'!$B63</f>
        <v>-2.564102564102564E-2</v>
      </c>
      <c r="G63" s="84">
        <f>('Ugrad Majors-Actual'!G63- 'Ugrad Majors-Actual'!$B63)/'Ugrad Majors-Actual'!$B63</f>
        <v>0.20512820512820512</v>
      </c>
      <c r="H63" s="84">
        <f>('Ugrad Majors-Actual'!H63- 'Ugrad Majors-Actual'!$B63)/'Ugrad Majors-Actual'!$B63</f>
        <v>0.30769230769230771</v>
      </c>
      <c r="I63" s="84">
        <f>('Ugrad Majors-Actual'!I63- 'Ugrad Majors-Actual'!$B63)/'Ugrad Majors-Actual'!$B63</f>
        <v>0.24358974358974358</v>
      </c>
      <c r="J63" s="84">
        <f>('Ugrad Majors-Actual'!J63- 'Ugrad Majors-Actual'!$B63)/'Ugrad Majors-Actual'!$B63</f>
        <v>0.20512820512820512</v>
      </c>
      <c r="K63" s="84">
        <f>('Ugrad Majors-Actual'!K63- 'Ugrad Majors-Actual'!$B63)/'Ugrad Majors-Actual'!$B63</f>
        <v>0.23076923076923078</v>
      </c>
      <c r="L63" s="81">
        <f>('Ugrad Majors-Actual'!L63- 'Ugrad Majors-Actual'!$B63)/'Ugrad Majors-Actual'!$B63</f>
        <v>0.30769230769230771</v>
      </c>
      <c r="M63" s="81">
        <f>('Ugrad Majors-Actual'!L63- 'Ugrad Majors-Actual'!$G63)/'Ugrad Majors-Actual'!$G63</f>
        <v>8.5106382978723402E-2</v>
      </c>
      <c r="N63" s="81">
        <f>('Ugrad Majors-Actual'!L63- 'Ugrad Majors-Actual'!$I63)/'Ugrad Majors-Actual'!$I63</f>
        <v>5.1546391752577317E-2</v>
      </c>
    </row>
    <row r="64" spans="1:14" s="15" customFormat="1" ht="12.75">
      <c r="A64" s="29" t="str">
        <f>'Ugrad Majors-Actual'!A64</f>
        <v>Political Science</v>
      </c>
      <c r="B64" s="30">
        <v>200</v>
      </c>
      <c r="C64" s="82">
        <f>('Ugrad Majors-Actual'!C64- 'Ugrad Majors-Actual'!$B64)/'Ugrad Majors-Actual'!$B64</f>
        <v>0</v>
      </c>
      <c r="D64" s="82">
        <f>('Ugrad Majors-Actual'!D64- 'Ugrad Majors-Actual'!$B64)/'Ugrad Majors-Actual'!$B64</f>
        <v>5.5E-2</v>
      </c>
      <c r="E64" s="83">
        <f>('Ugrad Majors-Actual'!E64- 'Ugrad Majors-Actual'!$B64)/'Ugrad Majors-Actual'!$B64</f>
        <v>-5.0000000000000001E-3</v>
      </c>
      <c r="F64" s="84">
        <f>('Ugrad Majors-Actual'!F64- 'Ugrad Majors-Actual'!$B64)/'Ugrad Majors-Actual'!$B64</f>
        <v>6.5000000000000002E-2</v>
      </c>
      <c r="G64" s="84">
        <f>('Ugrad Majors-Actual'!G64- 'Ugrad Majors-Actual'!$B64)/'Ugrad Majors-Actual'!$B64</f>
        <v>0.16</v>
      </c>
      <c r="H64" s="84">
        <f>('Ugrad Majors-Actual'!H64- 'Ugrad Majors-Actual'!$B64)/'Ugrad Majors-Actual'!$B64</f>
        <v>0.26</v>
      </c>
      <c r="I64" s="84">
        <f>('Ugrad Majors-Actual'!I64- 'Ugrad Majors-Actual'!$B64)/'Ugrad Majors-Actual'!$B64</f>
        <v>0.47</v>
      </c>
      <c r="J64" s="84">
        <f>('Ugrad Majors-Actual'!J64- 'Ugrad Majors-Actual'!$B64)/'Ugrad Majors-Actual'!$B64</f>
        <v>0.47</v>
      </c>
      <c r="K64" s="84">
        <f>('Ugrad Majors-Actual'!K64- 'Ugrad Majors-Actual'!$B64)/'Ugrad Majors-Actual'!$B64</f>
        <v>0.63</v>
      </c>
      <c r="L64" s="81">
        <f>('Ugrad Majors-Actual'!L64- 'Ugrad Majors-Actual'!$B64)/'Ugrad Majors-Actual'!$B64</f>
        <v>0.92</v>
      </c>
      <c r="M64" s="81">
        <f>('Ugrad Majors-Actual'!L64- 'Ugrad Majors-Actual'!$G64)/'Ugrad Majors-Actual'!$G64</f>
        <v>0.65517241379310343</v>
      </c>
      <c r="N64" s="81">
        <f>('Ugrad Majors-Actual'!L64- 'Ugrad Majors-Actual'!$I64)/'Ugrad Majors-Actual'!$I64</f>
        <v>0.30612244897959184</v>
      </c>
    </row>
    <row r="65" spans="1:14" s="75" customFormat="1" ht="12.75">
      <c r="A65" s="29" t="str">
        <f>'Ugrad Majors-Actual'!A65</f>
        <v xml:space="preserve">Psychology/Sociology </v>
      </c>
      <c r="B65" s="30">
        <v>1216</v>
      </c>
      <c r="C65" s="82">
        <f>('Ugrad Majors-Actual'!C65- 'Ugrad Majors-Actual'!$B65)/'Ugrad Majors-Actual'!$B65</f>
        <v>-2.4671052631578948E-2</v>
      </c>
      <c r="D65" s="82">
        <f>('Ugrad Majors-Actual'!D65- 'Ugrad Majors-Actual'!$B65)/'Ugrad Majors-Actual'!$B65</f>
        <v>0.10361842105263158</v>
      </c>
      <c r="E65" s="83">
        <f>('Ugrad Majors-Actual'!E65- 'Ugrad Majors-Actual'!$B65)/'Ugrad Majors-Actual'!$B65</f>
        <v>2.4671052631578946E-3</v>
      </c>
      <c r="F65" s="84">
        <f>('Ugrad Majors-Actual'!F65- 'Ugrad Majors-Actual'!$B65)/'Ugrad Majors-Actual'!$B65</f>
        <v>-2.1381578947368422E-2</v>
      </c>
      <c r="G65" s="84">
        <f>('Ugrad Majors-Actual'!G65- 'Ugrad Majors-Actual'!$B65)/'Ugrad Majors-Actual'!$B65</f>
        <v>-0.10608552631578948</v>
      </c>
      <c r="H65" s="84">
        <f>('Ugrad Majors-Actual'!H65- 'Ugrad Majors-Actual'!$B65)/'Ugrad Majors-Actual'!$B65</f>
        <v>-0.26644736842105265</v>
      </c>
      <c r="I65" s="84">
        <f>('Ugrad Majors-Actual'!I65- 'Ugrad Majors-Actual'!$B65)/'Ugrad Majors-Actual'!$B65</f>
        <v>-0.296875</v>
      </c>
      <c r="J65" s="84">
        <f>('Ugrad Majors-Actual'!J65- 'Ugrad Majors-Actual'!$B65)/'Ugrad Majors-Actual'!$B65</f>
        <v>-0.32483552631578949</v>
      </c>
      <c r="K65" s="84">
        <f>('Ugrad Majors-Actual'!K65- 'Ugrad Majors-Actual'!$B65)/'Ugrad Majors-Actual'!$B65</f>
        <v>-0.20723684210526316</v>
      </c>
      <c r="L65" s="81">
        <f>('Ugrad Majors-Actual'!L65- 'Ugrad Majors-Actual'!$B65)/'Ugrad Majors-Actual'!$B65</f>
        <v>2.2203947368421052E-2</v>
      </c>
      <c r="M65" s="81">
        <f>('Ugrad Majors-Actual'!L65- 'Ugrad Majors-Actual'!$G65)/'Ugrad Majors-Actual'!$G65</f>
        <v>0.14351425942962281</v>
      </c>
      <c r="N65" s="81">
        <f>('Ugrad Majors-Actual'!L65- 'Ugrad Majors-Actual'!$I65)/'Ugrad Majors-Actual'!$I65</f>
        <v>0.45380116959064326</v>
      </c>
    </row>
    <row r="66" spans="1:14" s="15" customFormat="1" ht="12.75">
      <c r="A66" s="29" t="str">
        <f>'Ugrad Majors-Actual'!A66</f>
        <v>Theatre and New Dance</v>
      </c>
      <c r="B66" s="30">
        <v>81</v>
      </c>
      <c r="C66" s="82">
        <f>('Ugrad Majors-Actual'!C66- 'Ugrad Majors-Actual'!$B66)/'Ugrad Majors-Actual'!$B66</f>
        <v>-6.1728395061728392E-2</v>
      </c>
      <c r="D66" s="82">
        <f>('Ugrad Majors-Actual'!D66- 'Ugrad Majors-Actual'!$B66)/'Ugrad Majors-Actual'!$B66</f>
        <v>-1.2345679012345678E-2</v>
      </c>
      <c r="E66" s="83">
        <f>('Ugrad Majors-Actual'!E66- 'Ugrad Majors-Actual'!$B66)/'Ugrad Majors-Actual'!$B66</f>
        <v>-0.16049382716049382</v>
      </c>
      <c r="F66" s="84">
        <f>('Ugrad Majors-Actual'!F66- 'Ugrad Majors-Actual'!$B66)/'Ugrad Majors-Actual'!$B66</f>
        <v>-6.1728395061728392E-2</v>
      </c>
      <c r="G66" s="84">
        <f>('Ugrad Majors-Actual'!G66- 'Ugrad Majors-Actual'!$B66)/'Ugrad Majors-Actual'!$B66</f>
        <v>2.4691358024691357E-2</v>
      </c>
      <c r="H66" s="84">
        <f>('Ugrad Majors-Actual'!H66- 'Ugrad Majors-Actual'!$B66)/'Ugrad Majors-Actual'!$B66</f>
        <v>-6.1728395061728392E-2</v>
      </c>
      <c r="I66" s="84">
        <f>('Ugrad Majors-Actual'!I66- 'Ugrad Majors-Actual'!$B66)/'Ugrad Majors-Actual'!$B66</f>
        <v>0.32098765432098764</v>
      </c>
      <c r="J66" s="84">
        <f>('Ugrad Majors-Actual'!J66- 'Ugrad Majors-Actual'!$B66)/'Ugrad Majors-Actual'!$B66</f>
        <v>0.25925925925925924</v>
      </c>
      <c r="K66" s="84">
        <f>('Ugrad Majors-Actual'!K66- 'Ugrad Majors-Actual'!$B66)/'Ugrad Majors-Actual'!$B66</f>
        <v>0.24691358024691357</v>
      </c>
      <c r="L66" s="81">
        <f>('Ugrad Majors-Actual'!L66- 'Ugrad Majors-Actual'!$B66)/'Ugrad Majors-Actual'!$B66</f>
        <v>0.38271604938271603</v>
      </c>
      <c r="M66" s="81">
        <f>('Ugrad Majors-Actual'!L66- 'Ugrad Majors-Actual'!$G66)/'Ugrad Majors-Actual'!$G66</f>
        <v>0.3493975903614458</v>
      </c>
      <c r="N66" s="81">
        <f>('Ugrad Majors-Actual'!L66- 'Ugrad Majors-Actual'!$I66)/'Ugrad Majors-Actual'!$I66</f>
        <v>4.6728971962616821E-2</v>
      </c>
    </row>
    <row r="67" spans="1:14" s="15" customFormat="1" ht="12.75">
      <c r="A67" s="33" t="str">
        <f>'Ugrad Majors-Actual'!A67</f>
        <v>Letters, Arts, &amp; Social Sciences Total</v>
      </c>
      <c r="B67" s="34">
        <v>3110</v>
      </c>
      <c r="C67" s="85">
        <f>('Ugrad Majors-Actual'!C67- 'Ugrad Majors-Actual'!$B67)/'Ugrad Majors-Actual'!$B67</f>
        <v>9.6463022508038582E-4</v>
      </c>
      <c r="D67" s="85">
        <f>('Ugrad Majors-Actual'!D67- 'Ugrad Majors-Actual'!$B67)/'Ugrad Majors-Actual'!$B67</f>
        <v>-5.3054662379421219E-2</v>
      </c>
      <c r="E67" s="86">
        <f>('Ugrad Majors-Actual'!E67- 'Ugrad Majors-Actual'!$B67)/'Ugrad Majors-Actual'!$B67</f>
        <v>-8.8424437299035374E-2</v>
      </c>
      <c r="F67" s="87">
        <f>('Ugrad Majors-Actual'!F67- 'Ugrad Majors-Actual'!$B67)/'Ugrad Majors-Actual'!$B67</f>
        <v>-4.8231511254019289E-2</v>
      </c>
      <c r="G67" s="87">
        <f>('Ugrad Majors-Actual'!G67- 'Ugrad Majors-Actual'!$B67)/'Ugrad Majors-Actual'!$B67</f>
        <v>-7.3954983922829582E-3</v>
      </c>
      <c r="H67" s="87">
        <f>('Ugrad Majors-Actual'!H67- 'Ugrad Majors-Actual'!$B67)/'Ugrad Majors-Actual'!$B67</f>
        <v>-4.5659163987138263E-2</v>
      </c>
      <c r="I67" s="87">
        <f>('Ugrad Majors-Actual'!I67- 'Ugrad Majors-Actual'!$B67)/'Ugrad Majors-Actual'!$B67</f>
        <v>-1.8971061093247588E-2</v>
      </c>
      <c r="J67" s="87">
        <f>('Ugrad Majors-Actual'!J67- 'Ugrad Majors-Actual'!$B67)/'Ugrad Majors-Actual'!$B67</f>
        <v>-6.6881028938906753E-2</v>
      </c>
      <c r="K67" s="87">
        <f>('Ugrad Majors-Actual'!K67- 'Ugrad Majors-Actual'!$B67)/'Ugrad Majors-Actual'!$B67</f>
        <v>5.3054662379421219E-2</v>
      </c>
      <c r="L67" s="92">
        <f>('Ugrad Majors-Actual'!L67- 'Ugrad Majors-Actual'!$B67)/'Ugrad Majors-Actual'!$B67</f>
        <v>0.20900321543408359</v>
      </c>
      <c r="M67" s="92">
        <f>('Ugrad Majors-Actual'!L67- 'Ugrad Majors-Actual'!$G67)/'Ugrad Majors-Actual'!$G67</f>
        <v>0.21801101392938127</v>
      </c>
      <c r="N67" s="92">
        <f>('Ugrad Majors-Actual'!L67- 'Ugrad Majors-Actual'!$I67)/'Ugrad Majors-Actual'!$I67</f>
        <v>0.23238282530317927</v>
      </c>
    </row>
    <row r="68" spans="1:14" s="15" customFormat="1" ht="12.75">
      <c r="A68" s="16"/>
      <c r="B68" s="8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7"/>
    </row>
    <row r="69" spans="1:14" s="15" customFormat="1" ht="12.75">
      <c r="A69" s="20" t="str">
        <f>'Ugrad Majors-Actual'!A69</f>
        <v>Science</v>
      </c>
      <c r="B69" s="7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57"/>
    </row>
    <row r="70" spans="1:14" s="15" customFormat="1" ht="12.75">
      <c r="A70" s="24" t="str">
        <f>'Ugrad Majors-Actual'!A70</f>
        <v>Biological Sciences</v>
      </c>
      <c r="B70" s="25">
        <v>1113</v>
      </c>
      <c r="C70" s="79">
        <f>('Ugrad Majors-Actual'!C70- 'Ugrad Majors-Actual'!$B70)/'Ugrad Majors-Actual'!$B70</f>
        <v>1.078167115902965E-2</v>
      </c>
      <c r="D70" s="79">
        <f>('Ugrad Majors-Actual'!D70- 'Ugrad Majors-Actual'!$B70)/'Ugrad Majors-Actual'!$B70</f>
        <v>8.5354896675651395E-2</v>
      </c>
      <c r="E70" s="80">
        <f>('Ugrad Majors-Actual'!E70- 'Ugrad Majors-Actual'!$B70)/'Ugrad Majors-Actual'!$B70</f>
        <v>6.2893081761006289E-2</v>
      </c>
      <c r="F70" s="81">
        <f>('Ugrad Majors-Actual'!F70- 'Ugrad Majors-Actual'!$B70)/'Ugrad Majors-Actual'!$B70</f>
        <v>-3.5040431266846361E-2</v>
      </c>
      <c r="G70" s="81">
        <f>('Ugrad Majors-Actual'!G70- 'Ugrad Majors-Actual'!$B70)/'Ugrad Majors-Actual'!$B70</f>
        <v>1.7969451931716084E-2</v>
      </c>
      <c r="H70" s="81">
        <f>('Ugrad Majors-Actual'!H70- 'Ugrad Majors-Actual'!$B70)/'Ugrad Majors-Actual'!$B70</f>
        <v>2.7852650494159928E-2</v>
      </c>
      <c r="I70" s="81">
        <f>('Ugrad Majors-Actual'!I70- 'Ugrad Majors-Actual'!$B70)/'Ugrad Majors-Actual'!$B70</f>
        <v>7.9065588499550768E-2</v>
      </c>
      <c r="J70" s="81">
        <f>('Ugrad Majors-Actual'!J70- 'Ugrad Majors-Actual'!$B70)/'Ugrad Majors-Actual'!$B70</f>
        <v>-1.2578616352201259E-2</v>
      </c>
      <c r="K70" s="81">
        <f>('Ugrad Majors-Actual'!K70- 'Ugrad Majors-Actual'!$B70)/'Ugrad Majors-Actual'!$B70</f>
        <v>0.16352201257861634</v>
      </c>
      <c r="L70" s="81">
        <f>('Ugrad Majors-Actual'!L70- 'Ugrad Majors-Actual'!$B70)/'Ugrad Majors-Actual'!$B70</f>
        <v>0.22731356693620844</v>
      </c>
      <c r="M70" s="81">
        <f>('Ugrad Majors-Actual'!L70- 'Ugrad Majors-Actual'!$G70)/'Ugrad Majors-Actual'!$G70</f>
        <v>0.20564872021182701</v>
      </c>
      <c r="N70" s="81">
        <f>('Ugrad Majors-Actual'!L70- 'Ugrad Majors-Actual'!$I70)/'Ugrad Majors-Actual'!$I70</f>
        <v>0.13738551207327226</v>
      </c>
    </row>
    <row r="71" spans="1:14" s="15" customFormat="1" ht="12.75">
      <c r="A71" s="29" t="str">
        <f>'Ugrad Majors-Actual'!A71</f>
        <v>Chemistry</v>
      </c>
      <c r="B71" s="30">
        <v>167</v>
      </c>
      <c r="C71" s="82">
        <f>('Ugrad Majors-Actual'!C71- 'Ugrad Majors-Actual'!$B71)/'Ugrad Majors-Actual'!$B71</f>
        <v>-5.9880239520958084E-2</v>
      </c>
      <c r="D71" s="82">
        <f>('Ugrad Majors-Actual'!D71- 'Ugrad Majors-Actual'!$B71)/'Ugrad Majors-Actual'!$B71</f>
        <v>5.9880239520958087E-3</v>
      </c>
      <c r="E71" s="83">
        <f>('Ugrad Majors-Actual'!E71- 'Ugrad Majors-Actual'!$B71)/'Ugrad Majors-Actual'!$B71</f>
        <v>-5.9880239520958084E-2</v>
      </c>
      <c r="F71" s="84">
        <f>('Ugrad Majors-Actual'!F71- 'Ugrad Majors-Actual'!$B71)/'Ugrad Majors-Actual'!$B71</f>
        <v>0.43712574850299402</v>
      </c>
      <c r="G71" s="84">
        <f>('Ugrad Majors-Actual'!G71- 'Ugrad Majors-Actual'!$B71)/'Ugrad Majors-Actual'!$B71</f>
        <v>0.82634730538922152</v>
      </c>
      <c r="H71" s="84">
        <f>('Ugrad Majors-Actual'!H71- 'Ugrad Majors-Actual'!$B71)/'Ugrad Majors-Actual'!$B71</f>
        <v>1.1317365269461077</v>
      </c>
      <c r="I71" s="84">
        <f>('Ugrad Majors-Actual'!I71- 'Ugrad Majors-Actual'!$B71)/'Ugrad Majors-Actual'!$B71</f>
        <v>0.94610778443113774</v>
      </c>
      <c r="J71" s="84">
        <f>('Ugrad Majors-Actual'!J71- 'Ugrad Majors-Actual'!$B71)/'Ugrad Majors-Actual'!$B71</f>
        <v>0.83832335329341312</v>
      </c>
      <c r="K71" s="84">
        <f>('Ugrad Majors-Actual'!K71- 'Ugrad Majors-Actual'!$B71)/'Ugrad Majors-Actual'!$B71</f>
        <v>1.215568862275449</v>
      </c>
      <c r="L71" s="81">
        <f>('Ugrad Majors-Actual'!L71- 'Ugrad Majors-Actual'!$B71)/'Ugrad Majors-Actual'!$B71</f>
        <v>1.3233532934131738</v>
      </c>
      <c r="M71" s="81">
        <f>('Ugrad Majors-Actual'!L71- 'Ugrad Majors-Actual'!$G71)/'Ugrad Majors-Actual'!$G71</f>
        <v>0.27213114754098361</v>
      </c>
      <c r="N71" s="81">
        <f>('Ugrad Majors-Actual'!L71- 'Ugrad Majors-Actual'!$I71)/'Ugrad Majors-Actual'!$I71</f>
        <v>0.19384615384615383</v>
      </c>
    </row>
    <row r="72" spans="1:14" s="15" customFormat="1" ht="12.75">
      <c r="A72" s="29" t="str">
        <f>'Ugrad Majors-Actual'!A72</f>
        <v>Computer Science</v>
      </c>
      <c r="B72" s="30">
        <v>518</v>
      </c>
      <c r="C72" s="82">
        <f>('Ugrad Majors-Actual'!C72- 'Ugrad Majors-Actual'!$B72)/'Ugrad Majors-Actual'!$B72</f>
        <v>-5.5984555984555984E-2</v>
      </c>
      <c r="D72" s="82">
        <f>('Ugrad Majors-Actual'!D72- 'Ugrad Majors-Actual'!$B72)/'Ugrad Majors-Actual'!$B72</f>
        <v>-7.7220077220077218E-2</v>
      </c>
      <c r="E72" s="83">
        <f>('Ugrad Majors-Actual'!E72- 'Ugrad Majors-Actual'!$B72)/'Ugrad Majors-Actual'!$B72</f>
        <v>-0.11583011583011583</v>
      </c>
      <c r="F72" s="84">
        <f>('Ugrad Majors-Actual'!F72- 'Ugrad Majors-Actual'!$B72)/'Ugrad Majors-Actual'!$B72</f>
        <v>0.23166023166023167</v>
      </c>
      <c r="G72" s="84">
        <f>('Ugrad Majors-Actual'!G72- 'Ugrad Majors-Actual'!$B72)/'Ugrad Majors-Actual'!$B72</f>
        <v>0.4498069498069498</v>
      </c>
      <c r="H72" s="84">
        <f>('Ugrad Majors-Actual'!H72- 'Ugrad Majors-Actual'!$B72)/'Ugrad Majors-Actual'!$B72</f>
        <v>0.56370656370656369</v>
      </c>
      <c r="I72" s="84">
        <f>('Ugrad Majors-Actual'!I72- 'Ugrad Majors-Actual'!$B72)/'Ugrad Majors-Actual'!$B72</f>
        <v>0.5791505791505791</v>
      </c>
      <c r="J72" s="84">
        <f>('Ugrad Majors-Actual'!J72- 'Ugrad Majors-Actual'!$B72)/'Ugrad Majors-Actual'!$B72</f>
        <v>0.29150579150579148</v>
      </c>
      <c r="K72" s="84">
        <f>('Ugrad Majors-Actual'!K72- 'Ugrad Majors-Actual'!$B72)/'Ugrad Majors-Actual'!$B72</f>
        <v>0.77992277992277992</v>
      </c>
      <c r="L72" s="81">
        <f>('Ugrad Majors-Actual'!L72- 'Ugrad Majors-Actual'!$B72)/'Ugrad Majors-Actual'!$B72</f>
        <v>0.79150579150579148</v>
      </c>
      <c r="M72" s="81">
        <f>('Ugrad Majors-Actual'!L72- 'Ugrad Majors-Actual'!$G72)/'Ugrad Majors-Actual'!$G72</f>
        <v>0.23568575233022637</v>
      </c>
      <c r="N72" s="81">
        <f>('Ugrad Majors-Actual'!L72- 'Ugrad Majors-Actual'!$I72)/'Ugrad Majors-Actual'!$I72</f>
        <v>0.13447432762836187</v>
      </c>
    </row>
    <row r="73" spans="1:14" s="15" customFormat="1" ht="12.75">
      <c r="A73" s="29" t="str">
        <f>'Ugrad Majors-Actual'!A73</f>
        <v>Geological Sciences</v>
      </c>
      <c r="B73" s="30">
        <v>36</v>
      </c>
      <c r="C73" s="82">
        <f>('Ugrad Majors-Actual'!C73- 'Ugrad Majors-Actual'!$B73)/'Ugrad Majors-Actual'!$B73</f>
        <v>-0.22222222222222221</v>
      </c>
      <c r="D73" s="82">
        <f>('Ugrad Majors-Actual'!D73- 'Ugrad Majors-Actual'!$B73)/'Ugrad Majors-Actual'!$B73</f>
        <v>5.5555555555555552E-2</v>
      </c>
      <c r="E73" s="83">
        <f>('Ugrad Majors-Actual'!E73- 'Ugrad Majors-Actual'!$B73)/'Ugrad Majors-Actual'!$B73</f>
        <v>0.30555555555555558</v>
      </c>
      <c r="F73" s="84">
        <f>('Ugrad Majors-Actual'!F73- 'Ugrad Majors-Actual'!$B73)/'Ugrad Majors-Actual'!$B73</f>
        <v>0.44444444444444442</v>
      </c>
      <c r="G73" s="84">
        <f>('Ugrad Majors-Actual'!G73- 'Ugrad Majors-Actual'!$B73)/'Ugrad Majors-Actual'!$B73</f>
        <v>1.0277777777777777</v>
      </c>
      <c r="H73" s="84">
        <f>('Ugrad Majors-Actual'!H73- 'Ugrad Majors-Actual'!$B73)/'Ugrad Majors-Actual'!$B73</f>
        <v>1.3333333333333333</v>
      </c>
      <c r="I73" s="84">
        <f>('Ugrad Majors-Actual'!I73- 'Ugrad Majors-Actual'!$B73)/'Ugrad Majors-Actual'!$B73</f>
        <v>2.1666666666666665</v>
      </c>
      <c r="J73" s="84">
        <f>('Ugrad Majors-Actual'!J73- 'Ugrad Majors-Actual'!$B73)/'Ugrad Majors-Actual'!$B73</f>
        <v>2.5</v>
      </c>
      <c r="K73" s="84">
        <f>('Ugrad Majors-Actual'!K73- 'Ugrad Majors-Actual'!$B73)/'Ugrad Majors-Actual'!$B73</f>
        <v>2.8611111111111112</v>
      </c>
      <c r="L73" s="81">
        <f>('Ugrad Majors-Actual'!L73- 'Ugrad Majors-Actual'!$B73)/'Ugrad Majors-Actual'!$B73</f>
        <v>2.4444444444444446</v>
      </c>
      <c r="M73" s="81">
        <f>('Ugrad Majors-Actual'!L73- 'Ugrad Majors-Actual'!$G73)/'Ugrad Majors-Actual'!$G73</f>
        <v>0.69863013698630139</v>
      </c>
      <c r="N73" s="81">
        <f>('Ugrad Majors-Actual'!L73- 'Ugrad Majors-Actual'!$I73)/'Ugrad Majors-Actual'!$I73</f>
        <v>8.771929824561403E-2</v>
      </c>
    </row>
    <row r="74" spans="1:14" s="15" customFormat="1" ht="12.75">
      <c r="A74" s="29" t="str">
        <f>'Ugrad Majors-Actual'!A74</f>
        <v>Kinesiology &amp; Health Promotion</v>
      </c>
      <c r="B74" s="30">
        <v>340</v>
      </c>
      <c r="C74" s="82">
        <f>('Ugrad Majors-Actual'!C74- 'Ugrad Majors-Actual'!$B74)/'Ugrad Majors-Actual'!$B74</f>
        <v>0.11176470588235295</v>
      </c>
      <c r="D74" s="82">
        <f>('Ugrad Majors-Actual'!D74- 'Ugrad Majors-Actual'!$B74)/'Ugrad Majors-Actual'!$B74</f>
        <v>0.25294117647058822</v>
      </c>
      <c r="E74" s="83">
        <f>('Ugrad Majors-Actual'!E74- 'Ugrad Majors-Actual'!$B74)/'Ugrad Majors-Actual'!$B74</f>
        <v>0.27352941176470591</v>
      </c>
      <c r="F74" s="84">
        <f>('Ugrad Majors-Actual'!F74- 'Ugrad Majors-Actual'!$B74)/'Ugrad Majors-Actual'!$B74</f>
        <v>0.58529411764705885</v>
      </c>
      <c r="G74" s="84">
        <f>('Ugrad Majors-Actual'!G74- 'Ugrad Majors-Actual'!$B74)/'Ugrad Majors-Actual'!$B74</f>
        <v>0.89411764705882357</v>
      </c>
      <c r="H74" s="84">
        <f>('Ugrad Majors-Actual'!H74- 'Ugrad Majors-Actual'!$B74)/'Ugrad Majors-Actual'!$B74</f>
        <v>0.95</v>
      </c>
      <c r="I74" s="84">
        <f>('Ugrad Majors-Actual'!I74- 'Ugrad Majors-Actual'!$B74)/'Ugrad Majors-Actual'!$B74</f>
        <v>0.9882352941176471</v>
      </c>
      <c r="J74" s="84">
        <f>('Ugrad Majors-Actual'!J74- 'Ugrad Majors-Actual'!$B74)/'Ugrad Majors-Actual'!$B74</f>
        <v>0.71470588235294119</v>
      </c>
      <c r="K74" s="84">
        <f>('Ugrad Majors-Actual'!K74- 'Ugrad Majors-Actual'!$B74)/'Ugrad Majors-Actual'!$B74</f>
        <v>0.77647058823529413</v>
      </c>
      <c r="L74" s="81">
        <f>('Ugrad Majors-Actual'!L74- 'Ugrad Majors-Actual'!$B74)/'Ugrad Majors-Actual'!$B74</f>
        <v>0.91764705882352937</v>
      </c>
      <c r="M74" s="81">
        <f>('Ugrad Majors-Actual'!L74- 'Ugrad Majors-Actual'!$G74)/'Ugrad Majors-Actual'!$G74</f>
        <v>1.2422360248447204E-2</v>
      </c>
      <c r="N74" s="81">
        <f>('Ugrad Majors-Actual'!L74- 'Ugrad Majors-Actual'!$I74)/'Ugrad Majors-Actual'!$I74</f>
        <v>-3.5502958579881658E-2</v>
      </c>
    </row>
    <row r="75" spans="1:14" s="75" customFormat="1" ht="12.75">
      <c r="A75" s="29" t="s">
        <v>62</v>
      </c>
      <c r="B75" s="30">
        <v>273</v>
      </c>
      <c r="C75" s="82">
        <f>('Ugrad Majors-Actual'!C75- 'Ugrad Majors-Actual'!$B75)/'Ugrad Majors-Actual'!$B75</f>
        <v>3.2967032967032968E-2</v>
      </c>
      <c r="D75" s="82">
        <f>('Ugrad Majors-Actual'!D75- 'Ugrad Majors-Actual'!$B75)/'Ugrad Majors-Actual'!$B75</f>
        <v>9.8901098901098897E-2</v>
      </c>
      <c r="E75" s="83">
        <f>('Ugrad Majors-Actual'!E75- 'Ugrad Majors-Actual'!$B75)/'Ugrad Majors-Actual'!$B75</f>
        <v>4.3956043956043959E-2</v>
      </c>
      <c r="F75" s="84">
        <f>('Ugrad Majors-Actual'!F75- 'Ugrad Majors-Actual'!$B75)/'Ugrad Majors-Actual'!$B75</f>
        <v>0.23076923076923078</v>
      </c>
      <c r="G75" s="84">
        <f>('Ugrad Majors-Actual'!G75- 'Ugrad Majors-Actual'!$B75)/'Ugrad Majors-Actual'!$B75</f>
        <v>0.41025641025641024</v>
      </c>
      <c r="H75" s="84">
        <f>('Ugrad Majors-Actual'!H75- 'Ugrad Majors-Actual'!$B75)/'Ugrad Majors-Actual'!$B75</f>
        <v>0.60073260073260071</v>
      </c>
      <c r="I75" s="84">
        <f>('Ugrad Majors-Actual'!I75- 'Ugrad Majors-Actual'!$B75)/'Ugrad Majors-Actual'!$B75</f>
        <v>0.83882783882783885</v>
      </c>
      <c r="J75" s="84">
        <f>('Ugrad Majors-Actual'!J75- 'Ugrad Majors-Actual'!$B75)/'Ugrad Majors-Actual'!$B75</f>
        <v>0.66300366300366298</v>
      </c>
      <c r="K75" s="84">
        <f>('Ugrad Majors-Actual'!K75- 'Ugrad Majors-Actual'!$B75)/'Ugrad Majors-Actual'!$B75</f>
        <v>1.0952380952380953</v>
      </c>
      <c r="L75" s="81">
        <f>('Ugrad Majors-Actual'!L75- 'Ugrad Majors-Actual'!$B75)/'Ugrad Majors-Actual'!$B75</f>
        <v>0.92673992673992678</v>
      </c>
      <c r="M75" s="81">
        <f>('Ugrad Majors-Actual'!L75- 'Ugrad Majors-Actual'!$G75)/'Ugrad Majors-Actual'!$G75</f>
        <v>0.36623376623376624</v>
      </c>
      <c r="N75" s="81">
        <f>('Ugrad Majors-Actual'!L75- 'Ugrad Majors-Actual'!$I75)/'Ugrad Majors-Actual'!$I75</f>
        <v>4.7808764940239043E-2</v>
      </c>
    </row>
    <row r="76" spans="1:14" s="15" customFormat="1" ht="12.75">
      <c r="A76" s="99" t="s">
        <v>63</v>
      </c>
      <c r="B76" s="100">
        <v>74</v>
      </c>
      <c r="C76" s="101">
        <f>('Ugrad Majors-Actual'!C76- 'Ugrad Majors-Actual'!$B76)/'Ugrad Majors-Actual'!$B76</f>
        <v>9.45945945945946E-2</v>
      </c>
      <c r="D76" s="101">
        <f>('Ugrad Majors-Actual'!D76- 'Ugrad Majors-Actual'!$B76)/'Ugrad Majors-Actual'!$B76</f>
        <v>8.1081081081081086E-2</v>
      </c>
      <c r="E76" s="84">
        <f>('Ugrad Majors-Actual'!E76- 'Ugrad Majors-Actual'!$B76)/'Ugrad Majors-Actual'!$B76</f>
        <v>2.7027027027027029E-2</v>
      </c>
      <c r="F76" s="102">
        <f>('Ugrad Majors-Actual'!F76- 'Ugrad Majors-Actual'!$B76)/'Ugrad Majors-Actual'!$B76</f>
        <v>0.56756756756756754</v>
      </c>
      <c r="G76" s="102">
        <f>('Ugrad Majors-Actual'!G76- 'Ugrad Majors-Actual'!$B76)/'Ugrad Majors-Actual'!$B76</f>
        <v>1.0405405405405406</v>
      </c>
      <c r="H76" s="102">
        <f>('Ugrad Majors-Actual'!H76- 'Ugrad Majors-Actual'!$B76)/'Ugrad Majors-Actual'!$B76</f>
        <v>1.4324324324324325</v>
      </c>
      <c r="I76" s="102">
        <f>('Ugrad Majors-Actual'!I76- 'Ugrad Majors-Actual'!$B76)/'Ugrad Majors-Actual'!$B76</f>
        <v>1.9054054054054055</v>
      </c>
      <c r="J76" s="102">
        <f>('Ugrad Majors-Actual'!J76- 'Ugrad Majors-Actual'!$B76)/'Ugrad Majors-Actual'!$B76</f>
        <v>2.0405405405405403</v>
      </c>
      <c r="K76" s="102">
        <f>('Ugrad Majors-Actual'!K76- 'Ugrad Majors-Actual'!$B76)/'Ugrad Majors-Actual'!$B76</f>
        <v>2.3513513513513513</v>
      </c>
      <c r="L76" s="103">
        <f>('Ugrad Majors-Actual'!L76- 'Ugrad Majors-Actual'!$B76)/'Ugrad Majors-Actual'!$B76</f>
        <v>2.0540540540540539</v>
      </c>
      <c r="M76" s="103">
        <f>('Ugrad Majors-Actual'!L76- 'Ugrad Majors-Actual'!$G76)/'Ugrad Majors-Actual'!$G76</f>
        <v>0.49668874172185429</v>
      </c>
      <c r="N76" s="103">
        <f>('Ugrad Majors-Actual'!L76- 'Ugrad Majors-Actual'!$I76)/'Ugrad Majors-Actual'!$I76</f>
        <v>5.1162790697674418E-2</v>
      </c>
    </row>
    <row r="77" spans="1:14" s="75" customFormat="1" ht="12.75">
      <c r="A77" s="33" t="str">
        <f>'Ugrad Majors-Actual'!A77</f>
        <v>Science Total</v>
      </c>
      <c r="B77" s="36">
        <v>2181</v>
      </c>
      <c r="C77" s="87">
        <f>('Ugrad Majors-Actual'!C77- 'Ugrad Majors-Actual'!$B77)/'Ugrad Majors-Actual'!$B77</f>
        <v>-8.7116001834021094E-3</v>
      </c>
      <c r="D77" s="87">
        <f>('Ugrad Majors-Actual'!D77- 'Ugrad Majors-Actual'!$B77)/'Ugrad Majors-Actual'!$B77</f>
        <v>0.2370472260430995</v>
      </c>
      <c r="E77" s="104">
        <f>('Ugrad Majors-Actual'!E77- 'Ugrad Majors-Actual'!$B77)/'Ugrad Majors-Actual'!$B77</f>
        <v>0.20999541494727189</v>
      </c>
      <c r="F77" s="87">
        <f>('Ugrad Majors-Actual'!F77- 'Ugrad Majors-Actual'!$B77)/'Ugrad Majors-Actual'!$B77</f>
        <v>0.37322329206785876</v>
      </c>
      <c r="G77" s="87">
        <f>('Ugrad Majors-Actual'!G77- 'Ugrad Majors-Actual'!$B77)/'Ugrad Majors-Actual'!$B77</f>
        <v>0.57817514901421363</v>
      </c>
      <c r="H77" s="87">
        <f>('Ugrad Majors-Actual'!H77- 'Ugrad Majors-Actual'!$B77)/'Ugrad Majors-Actual'!$B77</f>
        <v>0.68454837230628152</v>
      </c>
      <c r="I77" s="87">
        <f>('Ugrad Majors-Actual'!I77- 'Ugrad Majors-Actual'!$B77)/'Ugrad Majors-Actual'!$B77</f>
        <v>0.76570380559376428</v>
      </c>
      <c r="J77" s="87">
        <f>('Ugrad Majors-Actual'!J77- 'Ugrad Majors-Actual'!$B77)/'Ugrad Majors-Actual'!$B77</f>
        <v>0.58780375974323706</v>
      </c>
      <c r="K77" s="87">
        <f>('Ugrad Majors-Actual'!K77- 'Ugrad Majors-Actual'!$B77)/'Ugrad Majors-Actual'!$B77</f>
        <v>0.90279688216414489</v>
      </c>
      <c r="L77" s="87">
        <f>('Ugrad Majors-Actual'!L77- 'Ugrad Majors-Actual'!$B77)/'Ugrad Majors-Actual'!$B77</f>
        <v>0.9303071985327831</v>
      </c>
      <c r="M77" s="87">
        <f>('Ugrad Majors-Actual'!L77- 'Ugrad Majors-Actual'!$G77)/'Ugrad Majors-Actual'!$G77</f>
        <v>0.22312608948285881</v>
      </c>
      <c r="N77" s="87">
        <f>('Ugrad Majors-Actual'!L77- 'Ugrad Majors-Actual'!$I77)/'Ugrad Majors-Actual'!$I77</f>
        <v>9.3222539600103863E-2</v>
      </c>
    </row>
    <row r="78" spans="1:14" s="15" customFormat="1" ht="12.75">
      <c r="A78" s="105"/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8"/>
    </row>
    <row r="79" spans="1:14" s="15" customFormat="1" ht="12.75">
      <c r="A79" s="10" t="str">
        <f>'Ugrad Majors-Actual'!A79</f>
        <v>Grand Total</v>
      </c>
      <c r="B79" s="11">
        <v>19569</v>
      </c>
      <c r="C79" s="72">
        <f>('Ugrad Majors-Actual'!C79- 'Ugrad Majors-Actual'!$B79)/'Ugrad Majors-Actual'!$B79</f>
        <v>-2.1104808625887882E-2</v>
      </c>
      <c r="D79" s="72">
        <f>('Ugrad Majors-Actual'!D79- 'Ugrad Majors-Actual'!$B79)/'Ugrad Majors-Actual'!$B79</f>
        <v>2.6623741632173334E-2</v>
      </c>
      <c r="E79" s="73">
        <f>('Ugrad Majors-Actual'!E79- 'Ugrad Majors-Actual'!$B79)/'Ugrad Majors-Actual'!$B79</f>
        <v>-4.4100362818743931E-2</v>
      </c>
      <c r="F79" s="74">
        <f>('Ugrad Majors-Actual'!F79- 'Ugrad Majors-Actual'!$B79)/'Ugrad Majors-Actual'!$B79</f>
        <v>-9.3004241402217802E-3</v>
      </c>
      <c r="G79" s="74">
        <f>('Ugrad Majors-Actual'!G79- 'Ugrad Majors-Actual'!$B79)/'Ugrad Majors-Actual'!$B79</f>
        <v>4.9108283509632582E-2</v>
      </c>
      <c r="H79" s="74">
        <f>('Ugrad Majors-Actual'!H79- 'Ugrad Majors-Actual'!$B79)/'Ugrad Majors-Actual'!$B79</f>
        <v>7.0213092135520461E-2</v>
      </c>
      <c r="I79" s="74">
        <f>('Ugrad Majors-Actual'!I79- 'Ugrad Majors-Actual'!$B79)/'Ugrad Majors-Actual'!$B79</f>
        <v>0.14384996678419951</v>
      </c>
      <c r="J79" s="74">
        <f>('Ugrad Majors-Actual'!J79- 'Ugrad Majors-Actual'!$B79)/'Ugrad Majors-Actual'!$B79</f>
        <v>0.13184117737237466</v>
      </c>
      <c r="K79" s="74">
        <f>('Ugrad Majors-Actual'!K79- 'Ugrad Majors-Actual'!$B79)/'Ugrad Majors-Actual'!$B79</f>
        <v>0.2126833256681486</v>
      </c>
      <c r="L79" s="74">
        <f>('Ugrad Majors-Actual'!L79- 'Ugrad Majors-Actual'!$B79)/'Ugrad Majors-Actual'!$B79</f>
        <v>0.24247534365578211</v>
      </c>
      <c r="M79" s="74">
        <f>('Ugrad Majors-Actual'!L79- 'Ugrad Majors-Actual'!$G79)/'Ugrad Majors-Actual'!$G79</f>
        <v>0.18431563565513881</v>
      </c>
      <c r="N79" s="74">
        <f>('Ugrad Majors-Actual'!L79- 'Ugrad Majors-Actual'!$I79)/'Ugrad Majors-Actual'!$I79</f>
        <v>8.6222301644031454E-2</v>
      </c>
    </row>
    <row r="80" spans="1:14" s="15" customFormat="1" ht="12.75">
      <c r="A80" s="109"/>
      <c r="B80" s="11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1:15" s="15" customFormat="1" ht="12.75">
      <c r="A81" s="66" t="s">
        <v>57</v>
      </c>
      <c r="B81" s="11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5" s="15" customFormat="1" ht="12.75">
      <c r="A82" s="68" t="s">
        <v>67</v>
      </c>
      <c r="B82" s="11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5" s="15" customFormat="1" ht="12.75">
      <c r="A83" s="112" t="s">
        <v>58</v>
      </c>
      <c r="B83" s="11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5" s="15" customFormat="1" ht="12.75">
      <c r="A84" s="68" t="s">
        <v>77</v>
      </c>
      <c r="B84" s="67"/>
      <c r="C84" s="67"/>
      <c r="D84" s="67"/>
      <c r="E84" s="67"/>
      <c r="F84" s="67"/>
      <c r="G84" s="67"/>
      <c r="H84" s="67"/>
      <c r="I84" s="67"/>
      <c r="J84" s="67"/>
      <c r="K84" s="69"/>
      <c r="L84" s="69"/>
      <c r="M84" s="67"/>
      <c r="N84" s="67"/>
      <c r="O84" s="67"/>
    </row>
    <row r="85" spans="1:15" s="15" customFormat="1" ht="12.75">
      <c r="A85" s="68" t="s">
        <v>81</v>
      </c>
      <c r="B85" s="67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</row>
  </sheetData>
  <mergeCells count="1">
    <mergeCell ref="A6:A7"/>
  </mergeCells>
  <printOptions horizontalCentered="1"/>
  <pageMargins left="0.25" right="0.25" top="0.25" bottom="0.25" header="0.5" footer="0.5"/>
  <pageSetup scale="96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Ugrad Majors-Actual</vt:lpstr>
      <vt:lpstr>Ugrad Majors-%Chg</vt:lpstr>
      <vt:lpstr>'Ugrad Majors-%Chg'!Print_Area</vt:lpstr>
      <vt:lpstr>'Ugrad Majors-Actual'!Print_Area</vt:lpstr>
      <vt:lpstr>'Ugrad Majors-%Chg'!Print_Titles</vt:lpstr>
      <vt:lpstr>'Ugrad Majors-Actual'!Print_Titles</vt:lpstr>
    </vt:vector>
  </TitlesOfParts>
  <Company>Divison of Academic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Aguilar</dc:creator>
  <cp:lastModifiedBy>Raymond B. Canlas</cp:lastModifiedBy>
  <cp:lastPrinted>2017-01-10T18:20:38Z</cp:lastPrinted>
  <dcterms:created xsi:type="dcterms:W3CDTF">2009-08-20T21:49:46Z</dcterms:created>
  <dcterms:modified xsi:type="dcterms:W3CDTF">2017-10-23T23:48:51Z</dcterms:modified>
</cp:coreProperties>
</file>