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csupomona-my.sharepoint.com/personal/nnorimoto_cpp_edu/Documents/Downloads/"/>
    </mc:Choice>
  </mc:AlternateContent>
  <xr:revisionPtr revIDLastSave="3" documentId="8_{6A03C780-E71A-4C5A-B365-9874A8BE6F1A}" xr6:coauthVersionLast="47" xr6:coauthVersionMax="47" xr10:uidLastSave="{AA55D063-9E7B-41CB-B18A-5AA125C16427}"/>
  <bookViews>
    <workbookView xWindow="9345" yWindow="645" windowWidth="28800" windowHeight="15285" xr2:uid="{F71691FD-AF3E-414F-85A8-3F844B4112D6}"/>
  </bookViews>
  <sheets>
    <sheet name="Fees - Adjustment" sheetId="13" r:id="rId1"/>
    <sheet name="Attachment F - Financial Aid" sheetId="6" state="hidden" r:id="rId2"/>
  </sheets>
  <definedNames>
    <definedName name="_xlnm.Print_Area" localSheetId="1">'Attachment F - Financial Aid'!$A$1:$E$19</definedName>
    <definedName name="_xlnm.Print_Area" localSheetId="0">'Fees - Adjustment'!$A$1:$I$141</definedName>
    <definedName name="_xlnm.Print_Titles" localSheetId="0">'Fees - Adjustment'!$1:$4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3" l="1"/>
  <c r="G10" i="13" l="1"/>
  <c r="C26" i="13" l="1"/>
  <c r="D26" i="13"/>
  <c r="B26" i="13"/>
  <c r="D114" i="13" l="1"/>
  <c r="C114" i="13"/>
  <c r="B114" i="13"/>
  <c r="C135" i="13"/>
  <c r="D13" i="13" l="1"/>
  <c r="D12" i="13"/>
  <c r="D10" i="13"/>
  <c r="D29" i="13" l="1"/>
  <c r="C16" i="13" s="1"/>
  <c r="D28" i="13"/>
  <c r="C10" i="13" s="1"/>
  <c r="C30" i="13"/>
  <c r="B30" i="13"/>
  <c r="D30" i="13" l="1"/>
  <c r="C133" i="13" l="1"/>
  <c r="B140" i="13"/>
  <c r="I17" i="13"/>
  <c r="C15" i="13"/>
  <c r="C18" i="13" s="1"/>
  <c r="I16" i="13"/>
  <c r="G15" i="13"/>
  <c r="G18" i="13" s="1"/>
  <c r="F15" i="13"/>
  <c r="F18" i="13" s="1"/>
  <c r="E15" i="13"/>
  <c r="E18" i="13" s="1"/>
  <c r="D15" i="13"/>
  <c r="D18" i="13" s="1"/>
  <c r="B15" i="13"/>
  <c r="B18" i="13" s="1"/>
  <c r="I14" i="13"/>
  <c r="I13" i="13"/>
  <c r="I12" i="13"/>
  <c r="I11" i="13"/>
  <c r="I9" i="13"/>
  <c r="C140" i="13" l="1"/>
  <c r="H15" i="13" l="1"/>
  <c r="H18" i="13" s="1"/>
  <c r="I10" i="13"/>
  <c r="I15" i="13" s="1"/>
  <c r="I18" i="13" s="1"/>
  <c r="D15" i="6" l="1"/>
  <c r="D18" i="6" s="1"/>
  <c r="C15" i="6"/>
  <c r="C18" i="6" s="1"/>
  <c r="B15" i="6"/>
  <c r="B18" i="6" s="1"/>
  <c r="E15" i="6"/>
  <c r="E18" i="6" s="1"/>
  <c r="A4" i="6"/>
  <c r="E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Cher</author>
  </authors>
  <commentList>
    <comment ref="H17" authorId="0" shapeId="0" xr:uid="{1166DB1E-C040-4689-9911-C0D8A5713E9F}">
      <text>
        <r>
          <rPr>
            <b/>
            <sz val="9"/>
            <color indexed="81"/>
            <rFont val="Tahoma"/>
            <family val="2"/>
          </rPr>
          <t>Amy Cher:</t>
        </r>
        <r>
          <rPr>
            <sz val="9"/>
            <color indexed="81"/>
            <rFont val="Tahoma"/>
            <family val="2"/>
          </rPr>
          <t xml:space="preserve">
501806-Library Fines
501808-Returned Ck Fee
501823-Intent to Register Fee</t>
        </r>
      </text>
    </comment>
  </commentList>
</comments>
</file>

<file path=xl/sharedStrings.xml><?xml version="1.0" encoding="utf-8"?>
<sst xmlns="http://schemas.openxmlformats.org/spreadsheetml/2006/main" count="150" uniqueCount="132">
  <si>
    <t>Attachment A: Fees (Adjustment)</t>
  </si>
  <si>
    <t>Fee Revenue Adjustments</t>
  </si>
  <si>
    <t>Catetory I
Doctoral
Differential
Fee*</t>
  </si>
  <si>
    <t>Category I
Graduate Business Prof Fee</t>
  </si>
  <si>
    <t xml:space="preserve">
Category II Student Success
Fee</t>
  </si>
  <si>
    <t>Category II
Student Health
Fee*</t>
  </si>
  <si>
    <t>Category II
Orientation
Fee*</t>
  </si>
  <si>
    <t>Category III
Misc. Course Fees</t>
  </si>
  <si>
    <t>Category IV
Fees</t>
  </si>
  <si>
    <t>Office of the President</t>
  </si>
  <si>
    <t>Academic Affairs</t>
  </si>
  <si>
    <t>Administrative Affairs</t>
  </si>
  <si>
    <t>IT&amp;IP</t>
  </si>
  <si>
    <t>Student Affairs</t>
  </si>
  <si>
    <t>University Advancement</t>
  </si>
  <si>
    <t>Division Total</t>
  </si>
  <si>
    <t>University Level Financial Aid</t>
  </si>
  <si>
    <t>University Level</t>
  </si>
  <si>
    <t>CPP Campus Total</t>
  </si>
  <si>
    <t>*No fee adjustments yet as more revenue will be collected in Q4; adjust at year end.</t>
  </si>
  <si>
    <t>Amount</t>
  </si>
  <si>
    <t>Category IV</t>
  </si>
  <si>
    <t>Division</t>
  </si>
  <si>
    <t>Subtotal</t>
  </si>
  <si>
    <t>C4401 - Chemistry</t>
  </si>
  <si>
    <t>C4403 - Diploma*</t>
  </si>
  <si>
    <t>C4404 - Physical Education</t>
  </si>
  <si>
    <t>C4406 - Library Obligations</t>
  </si>
  <si>
    <t>C4413 - Math/Calculus Placement</t>
  </si>
  <si>
    <t>C4415 - Special Exam Revenue</t>
  </si>
  <si>
    <t>TX019 - Credential Evaluation*</t>
  </si>
  <si>
    <t>TX038 - Grad Writing Test</t>
  </si>
  <si>
    <t>TX040 - IGE Trust</t>
  </si>
  <si>
    <t>TX048 - PCPT</t>
  </si>
  <si>
    <t>TX051 - Musical Instrument Repair</t>
  </si>
  <si>
    <t>TX058 - Proj &amp; Thesis Binding</t>
  </si>
  <si>
    <t>Admin Affairs</t>
  </si>
  <si>
    <t>Advancement</t>
  </si>
  <si>
    <t>Category I</t>
  </si>
  <si>
    <t>Attachment F: Financial Aid</t>
  </si>
  <si>
    <t>Totals</t>
  </si>
  <si>
    <t>Feb YTD</t>
  </si>
  <si>
    <t>Adjustment</t>
  </si>
  <si>
    <t>Orig</t>
  </si>
  <si>
    <t>Graduate Professional Fee - 25% financial aid</t>
  </si>
  <si>
    <t>Category II</t>
  </si>
  <si>
    <t>Graduate Professional Fee - 501201</t>
  </si>
  <si>
    <t>Student Success Fee - 501810</t>
  </si>
  <si>
    <t>660003-POM01-21810-0406-C3500</t>
  </si>
  <si>
    <t>601303-POM01-55800-0401-C3504</t>
  </si>
  <si>
    <t>601303-POM01-33000-0101-C3502</t>
  </si>
  <si>
    <t>660003-POM01-16900-0406-C3508</t>
  </si>
  <si>
    <t>660003-POM01-16910-0406-C3505</t>
  </si>
  <si>
    <t>660090-POM01-16910-0406-C3503</t>
  </si>
  <si>
    <t>660003-POM01-20001-0101-C3501</t>
  </si>
  <si>
    <t>660003-POM01-34063-0409-C3562</t>
  </si>
  <si>
    <t>660003-POM01-61100-0502-C3525</t>
  </si>
  <si>
    <t>660003-POM01-60300-0501-C3545</t>
  </si>
  <si>
    <t>Registrar's Office 63462</t>
  </si>
  <si>
    <t>660003-POM01-23000-0101-AH369</t>
  </si>
  <si>
    <t>660003-POM01-23000-0101-AH407</t>
  </si>
  <si>
    <t>660003-POM01-23000-0101-AV114</t>
  </si>
  <si>
    <t>660003-POM01-23000-0101-AV430</t>
  </si>
  <si>
    <t>660003-POM01-49900-0101-BI115</t>
  </si>
  <si>
    <t>660003-POM01-49900-0101-BI121</t>
  </si>
  <si>
    <t>660003-POM01-49900-0101-BI122</t>
  </si>
  <si>
    <t>660003-POM01-49900-0101-BI206</t>
  </si>
  <si>
    <t>660003-POM01-49900-0101-BI235</t>
  </si>
  <si>
    <t>660003-POM01-49900-0101-BI440</t>
  </si>
  <si>
    <t>660003-POM01-49900-0101-BI465</t>
  </si>
  <si>
    <t>660003-POM01-49900-0101-BI467</t>
  </si>
  <si>
    <t>660003-POM01-44900-0101-CE420</t>
  </si>
  <si>
    <t>660003-POM01-44900-0101-CE543</t>
  </si>
  <si>
    <t>660003-POM01-50000-0101-CH201</t>
  </si>
  <si>
    <t>660003-POM01-50000-0101-CH221</t>
  </si>
  <si>
    <t>660003-POM01-50000-0101-CH314</t>
  </si>
  <si>
    <t>660003-POM01-50000-0101-CH315</t>
  </si>
  <si>
    <t>660003-POM01-50000-0101-CH327</t>
  </si>
  <si>
    <t>660003-POM01-23100-0101-TX011</t>
  </si>
  <si>
    <t>660003-POM01-48800-0101-VC312</t>
  </si>
  <si>
    <t>660003-POM01-48800-0101-VC330</t>
  </si>
  <si>
    <t>660003-POM01-48800-0101-VC361</t>
  </si>
  <si>
    <t>660003-POM01-48800-0101-VC364</t>
  </si>
  <si>
    <t>660003-POM01-48800-0101-VC365</t>
  </si>
  <si>
    <t>660003-POM01-23000-0101-AH363</t>
  </si>
  <si>
    <t>660003-POM01-22900-0101-AM414</t>
  </si>
  <si>
    <t>660003-POM01-22900-0101-AM280</t>
  </si>
  <si>
    <t>660003-POM01-22900-0101-AM360</t>
  </si>
  <si>
    <t>660003-POM01-23000-0101-AH335</t>
  </si>
  <si>
    <t>660003-POM01-49900-0101-BI463</t>
  </si>
  <si>
    <t>660003-POM01-49900-0101-BI470</t>
  </si>
  <si>
    <t>660003-POM01-22900-0101-AM265</t>
  </si>
  <si>
    <t>TX008 - Univ Acctg</t>
  </si>
  <si>
    <t>501813 - Medical Services</t>
  </si>
  <si>
    <t>C4402 - Commencement</t>
  </si>
  <si>
    <t>660003-POM01-44900-0101-CE340</t>
  </si>
  <si>
    <t>660003-POM01-45000-0101-EE100</t>
  </si>
  <si>
    <t>660003-POM01-23100-0101-FS427</t>
  </si>
  <si>
    <t>660003-POM01-45200-0101-MF201</t>
  </si>
  <si>
    <t>660003-POM01-23300-0101-PL112</t>
  </si>
  <si>
    <t>660003-POM01-23100-0101-TX005</t>
  </si>
  <si>
    <t>660003-POM01-49900-0101-BI111</t>
  </si>
  <si>
    <t>Category III (501110) (original)</t>
  </si>
  <si>
    <t>BPA #25-08</t>
  </si>
  <si>
    <t>25-26
Budget Allocation</t>
  </si>
  <si>
    <t>BPA #25-01</t>
  </si>
  <si>
    <t>660003-POM01-23000-0101-AH129</t>
  </si>
  <si>
    <t>660003-POM01-23000-0101-AH208</t>
  </si>
  <si>
    <t>660003-POM01-23000-0101-AH305</t>
  </si>
  <si>
    <t>660003-POM01-23000-0101-AH342</t>
  </si>
  <si>
    <t>660003-POM01-23000-0101-AH420</t>
  </si>
  <si>
    <t>660003-POM01-23000-0101-AV115</t>
  </si>
  <si>
    <t>660003-POM01-27400-0405-AV125</t>
  </si>
  <si>
    <t>660003-POM01-23000-0101-AV350</t>
  </si>
  <si>
    <t>660003-POM01-23000-0101-AV414</t>
  </si>
  <si>
    <t>660003-POM01-44900-0101-CE320</t>
  </si>
  <si>
    <t>660003-POM01-50000-0101-CH120</t>
  </si>
  <si>
    <t>660090-POM01-36000-0101-HT250</t>
  </si>
  <si>
    <t>660090-POM01-36000-0101-HT281</t>
  </si>
  <si>
    <t>660090-POM01-36000-0101-HT312</t>
  </si>
  <si>
    <t>660090-POM01-36000-0101-HT315</t>
  </si>
  <si>
    <t>660090-POM01-36000-0101-HT324</t>
  </si>
  <si>
    <t>660090-POM01-36000-0101-HT325</t>
  </si>
  <si>
    <t>660090-POM01-36000-0101-HT381</t>
  </si>
  <si>
    <t>660003-POM01-48800-0101-VC363</t>
  </si>
  <si>
    <t>660003-POM01-61810-0501-C3544</t>
  </si>
  <si>
    <t>660003-POM01-20700-0101-C3506</t>
  </si>
  <si>
    <t>660003-POM01-20700-0101-C3507</t>
  </si>
  <si>
    <t>C4414 - Late Fee Past Due Balance IPP</t>
  </si>
  <si>
    <t>Doctoral Differential Fee - Fin Aid - C3336</t>
  </si>
  <si>
    <t>Doctoral Differential Fee - Univ - 00000</t>
  </si>
  <si>
    <t>Doctoral Differential Fee - Acad Affairs - C3336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</si>
</sst>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Times New Roman"/>
      <family val="2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53">
    <xf numFmtId="0" fontId="0" fillId="0" borderId="0" xfId="0"/>
    <xf numFmtId="37" fontId="0" fillId="0" borderId="0" xfId="0" applyNumberFormat="1" applyAlignment="1">
      <alignment horizontal="center"/>
    </xf>
    <xf numFmtId="37" fontId="0" fillId="0" borderId="0" xfId="0" applyNumberFormat="1"/>
    <xf numFmtId="37" fontId="2" fillId="0" borderId="0" xfId="0" applyNumberFormat="1" applyFont="1"/>
    <xf numFmtId="37" fontId="0" fillId="0" borderId="0" xfId="0" applyNumberFormat="1" applyAlignment="1">
      <alignment horizontal="center" wrapText="1"/>
    </xf>
    <xf numFmtId="37" fontId="1" fillId="0" borderId="0" xfId="0" applyNumberFormat="1" applyFont="1" applyAlignment="1">
      <alignment horizontal="center" wrapText="1"/>
    </xf>
    <xf numFmtId="37" fontId="1" fillId="0" borderId="0" xfId="0" applyNumberFormat="1" applyFont="1" applyAlignment="1">
      <alignment horizontal="center"/>
    </xf>
    <xf numFmtId="164" fontId="0" fillId="0" borderId="0" xfId="1" applyNumberFormat="1" applyFont="1" applyFill="1" applyAlignment="1">
      <alignment horizontal="right" indent="1"/>
    </xf>
    <xf numFmtId="164" fontId="1" fillId="0" borderId="2" xfId="1" applyNumberFormat="1" applyFont="1" applyFill="1" applyBorder="1" applyAlignment="1">
      <alignment horizontal="right" indent="1"/>
    </xf>
    <xf numFmtId="37" fontId="1" fillId="0" borderId="2" xfId="0" applyNumberFormat="1" applyFont="1" applyBorder="1"/>
    <xf numFmtId="5" fontId="1" fillId="0" borderId="4" xfId="0" applyNumberFormat="1" applyFont="1" applyBorder="1"/>
    <xf numFmtId="164" fontId="1" fillId="0" borderId="4" xfId="1" applyNumberFormat="1" applyFont="1" applyFill="1" applyBorder="1" applyAlignment="1">
      <alignment horizontal="right" indent="1"/>
    </xf>
    <xf numFmtId="5" fontId="1" fillId="0" borderId="0" xfId="0" applyNumberFormat="1" applyFont="1"/>
    <xf numFmtId="5" fontId="1" fillId="0" borderId="0" xfId="0" applyNumberFormat="1" applyFont="1" applyAlignment="1">
      <alignment horizontal="right" indent="1"/>
    </xf>
    <xf numFmtId="37" fontId="0" fillId="0" borderId="6" xfId="0" applyNumberFormat="1" applyBorder="1" applyAlignment="1">
      <alignment horizontal="center" wrapText="1"/>
    </xf>
    <xf numFmtId="37" fontId="3" fillId="0" borderId="6" xfId="0" applyNumberFormat="1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wrapText="1"/>
    </xf>
    <xf numFmtId="14" fontId="5" fillId="0" borderId="0" xfId="0" applyNumberFormat="1" applyFont="1" applyAlignment="1">
      <alignment horizontal="left"/>
    </xf>
    <xf numFmtId="37" fontId="0" fillId="0" borderId="0" xfId="0" applyNumberFormat="1" applyAlignment="1">
      <alignment horizontal="right"/>
    </xf>
    <xf numFmtId="37" fontId="0" fillId="2" borderId="1" xfId="0" applyNumberFormat="1" applyFill="1" applyBorder="1" applyAlignment="1">
      <alignment horizontal="center"/>
    </xf>
    <xf numFmtId="37" fontId="1" fillId="2" borderId="1" xfId="0" applyNumberFormat="1" applyFont="1" applyFill="1" applyBorder="1" applyAlignment="1">
      <alignment horizontal="center" wrapText="1"/>
    </xf>
    <xf numFmtId="37" fontId="3" fillId="2" borderId="7" xfId="0" applyNumberFormat="1" applyFont="1" applyFill="1" applyBorder="1" applyAlignment="1">
      <alignment horizontal="center" vertical="center"/>
    </xf>
    <xf numFmtId="164" fontId="0" fillId="2" borderId="1" xfId="1" applyNumberFormat="1" applyFont="1" applyFill="1" applyBorder="1" applyAlignment="1">
      <alignment horizontal="right" indent="1"/>
    </xf>
    <xf numFmtId="164" fontId="1" fillId="2" borderId="3" xfId="1" applyNumberFormat="1" applyFont="1" applyFill="1" applyBorder="1" applyAlignment="1">
      <alignment horizontal="right" indent="1"/>
    </xf>
    <xf numFmtId="164" fontId="1" fillId="2" borderId="5" xfId="1" applyNumberFormat="1" applyFont="1" applyFill="1" applyBorder="1" applyAlignment="1">
      <alignment horizontal="right" indent="1"/>
    </xf>
    <xf numFmtId="9" fontId="0" fillId="0" borderId="0" xfId="2" applyFont="1" applyAlignment="1">
      <alignment horizontal="center"/>
    </xf>
    <xf numFmtId="3" fontId="6" fillId="0" borderId="0" xfId="0" applyNumberFormat="1" applyFont="1"/>
    <xf numFmtId="37" fontId="0" fillId="0" borderId="8" xfId="0" applyNumberFormat="1" applyBorder="1" applyAlignment="1">
      <alignment horizontal="right"/>
    </xf>
    <xf numFmtId="37" fontId="7" fillId="0" borderId="0" xfId="0" applyNumberFormat="1" applyFont="1"/>
    <xf numFmtId="5" fontId="0" fillId="0" borderId="0" xfId="0" applyNumberFormat="1"/>
    <xf numFmtId="37" fontId="9" fillId="0" borderId="0" xfId="0" applyNumberFormat="1" applyFont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 applyAlignment="1">
      <alignment horizontal="center"/>
    </xf>
    <xf numFmtId="165" fontId="0" fillId="0" borderId="8" xfId="3" applyNumberFormat="1" applyFont="1" applyBorder="1" applyAlignment="1">
      <alignment horizontal="right"/>
    </xf>
    <xf numFmtId="165" fontId="0" fillId="0" borderId="0" xfId="3" applyNumberFormat="1" applyFont="1" applyAlignment="1">
      <alignment horizontal="right"/>
    </xf>
    <xf numFmtId="165" fontId="0" fillId="0" borderId="0" xfId="3" applyNumberFormat="1" applyFont="1" applyAlignment="1">
      <alignment horizontal="center"/>
    </xf>
    <xf numFmtId="37" fontId="9" fillId="0" borderId="0" xfId="0" applyNumberFormat="1" applyFont="1" applyAlignment="1">
      <alignment horizontal="center"/>
    </xf>
    <xf numFmtId="37" fontId="8" fillId="0" borderId="0" xfId="0" applyNumberFormat="1" applyFont="1" applyAlignment="1">
      <alignment horizontal="left" indent="1"/>
    </xf>
    <xf numFmtId="0" fontId="0" fillId="0" borderId="0" xfId="0" applyAlignment="1">
      <alignment horizontal="left" indent="2"/>
    </xf>
    <xf numFmtId="37" fontId="0" fillId="0" borderId="0" xfId="0" applyNumberFormat="1" applyAlignment="1">
      <alignment horizontal="left" indent="1"/>
    </xf>
    <xf numFmtId="37" fontId="7" fillId="0" borderId="0" xfId="0" applyNumberFormat="1" applyFont="1" applyAlignment="1">
      <alignment horizontal="center"/>
    </xf>
    <xf numFmtId="37" fontId="7" fillId="0" borderId="0" xfId="0" applyNumberFormat="1" applyFont="1" applyAlignment="1">
      <alignment horizontal="right"/>
    </xf>
    <xf numFmtId="37" fontId="0" fillId="0" borderId="9" xfId="0" applyNumberFormat="1" applyBorder="1" applyAlignment="1">
      <alignment horizontal="right"/>
    </xf>
    <xf numFmtId="0" fontId="10" fillId="0" borderId="0" xfId="0" applyFont="1"/>
    <xf numFmtId="43" fontId="0" fillId="0" borderId="0" xfId="1" applyFont="1"/>
    <xf numFmtId="43" fontId="0" fillId="0" borderId="0" xfId="1" applyFont="1" applyFill="1"/>
    <xf numFmtId="37" fontId="9" fillId="0" borderId="0" xfId="0" applyNumberFormat="1" applyFont="1" applyAlignment="1">
      <alignment horizontal="left"/>
    </xf>
    <xf numFmtId="5" fontId="1" fillId="0" borderId="0" xfId="0" applyNumberFormat="1" applyFont="1" applyAlignment="1">
      <alignment horizontal="left" indent="1"/>
    </xf>
    <xf numFmtId="37" fontId="0" fillId="0" borderId="0" xfId="0" applyNumberFormat="1" applyAlignment="1">
      <alignment horizontal="left"/>
    </xf>
    <xf numFmtId="5" fontId="0" fillId="0" borderId="0" xfId="0" applyNumberFormat="1" applyAlignment="1">
      <alignment horizontal="left" indent="1"/>
    </xf>
    <xf numFmtId="37" fontId="0" fillId="0" borderId="10" xfId="0" applyNumberFormat="1" applyBorder="1" applyAlignment="1">
      <alignment horizontal="right"/>
    </xf>
    <xf numFmtId="37" fontId="0" fillId="0" borderId="10" xfId="0" applyNumberFormat="1" applyBorder="1"/>
    <xf numFmtId="37" fontId="1" fillId="0" borderId="0" xfId="0" applyNumberFormat="1" applyFont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87475</xdr:colOff>
      <xdr:row>0</xdr:row>
      <xdr:rowOff>87475</xdr:rowOff>
    </xdr:from>
    <xdr:to>
      <xdr:col>0</xdr:col>
      <xdr:colOff>2476431</xdr:colOff>
      <xdr:row>1</xdr:row>
      <xdr:rowOff>296325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0309F6-B377-4A3B-95E5-5194B3104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75" y="87475"/>
          <a:ext cx="2388956" cy="5295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30480</xdr:rowOff>
    </xdr:from>
    <xdr:to>
      <xdr:col>1</xdr:col>
      <xdr:colOff>319718</xdr:colOff>
      <xdr:row>2</xdr:row>
      <xdr:rowOff>22860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B531D6-7B11-440A-A8EB-45CDA67E5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0480"/>
          <a:ext cx="2079938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467D6-FCFA-48D8-83CD-15B198DB773A}">
  <sheetPr>
    <tabColor rgb="FFFFC000"/>
    <pageSetUpPr fitToPage="1"/>
  </sheetPr>
  <dimension ref="A1:K141"/>
  <sheetViews>
    <sheetView tabSelected="1" zoomScale="98" zoomScaleNormal="98" workbookViewId="0">
      <selection activeCell="H18" sqref="H18"/>
    </sheetView>
  </sheetViews>
  <sheetFormatPr defaultColWidth="8.85546875" defaultRowHeight="15" x14ac:dyDescent="0.25"/>
  <cols>
    <col min="1" max="1" width="39.85546875" style="2" customWidth="1"/>
    <col min="2" max="8" width="13" style="1" customWidth="1"/>
    <col min="9" max="11" width="14" style="2" customWidth="1"/>
    <col min="12" max="16384" width="8.85546875" style="2"/>
  </cols>
  <sheetData>
    <row r="1" spans="1:11" ht="25.9" customHeight="1" x14ac:dyDescent="0.3">
      <c r="A1" s="3"/>
    </row>
    <row r="2" spans="1:11" ht="25.9" customHeight="1" x14ac:dyDescent="0.3">
      <c r="A2" s="3"/>
      <c r="H2" s="6"/>
      <c r="I2" s="6" t="s">
        <v>103</v>
      </c>
    </row>
    <row r="3" spans="1:11" ht="18.75" customHeight="1" x14ac:dyDescent="0.3">
      <c r="A3" s="3" t="s">
        <v>0</v>
      </c>
    </row>
    <row r="4" spans="1:11" ht="20.100000000000001" customHeight="1" x14ac:dyDescent="0.25">
      <c r="A4" s="17" t="s">
        <v>1</v>
      </c>
      <c r="B4" s="25"/>
    </row>
    <row r="5" spans="1:11" ht="15.75" x14ac:dyDescent="0.25">
      <c r="A5" s="17">
        <v>46122</v>
      </c>
      <c r="B5" s="52"/>
      <c r="C5" s="52"/>
      <c r="D5" s="52"/>
      <c r="E5" s="52"/>
      <c r="F5" s="52"/>
      <c r="G5" s="52"/>
      <c r="H5" s="52"/>
    </row>
    <row r="6" spans="1:11" x14ac:dyDescent="0.25">
      <c r="I6" s="19"/>
    </row>
    <row r="7" spans="1:11" ht="75.75" thickBot="1" x14ac:dyDescent="0.3">
      <c r="A7" s="4"/>
      <c r="B7" s="5" t="s">
        <v>2</v>
      </c>
      <c r="C7" s="5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20" t="s">
        <v>104</v>
      </c>
    </row>
    <row r="8" spans="1:11" ht="6" customHeight="1" x14ac:dyDescent="0.25">
      <c r="A8" s="14"/>
      <c r="B8" s="16"/>
      <c r="C8" s="16"/>
      <c r="D8" s="16"/>
      <c r="E8" s="16"/>
      <c r="F8" s="16"/>
      <c r="G8" s="16"/>
      <c r="H8" s="16"/>
      <c r="I8" s="21"/>
    </row>
    <row r="9" spans="1:11" ht="19.149999999999999" customHeight="1" x14ac:dyDescent="0.25">
      <c r="A9" s="2" t="s">
        <v>9</v>
      </c>
      <c r="B9" s="7"/>
      <c r="C9" s="7"/>
      <c r="D9" s="7"/>
      <c r="E9" s="7"/>
      <c r="F9" s="7"/>
      <c r="G9" s="7"/>
      <c r="H9" s="7"/>
      <c r="I9" s="22">
        <f t="shared" ref="I9:I14" si="0">SUM(B9:H9)</f>
        <v>0</v>
      </c>
    </row>
    <row r="10" spans="1:11" ht="19.149999999999999" customHeight="1" x14ac:dyDescent="0.25">
      <c r="A10" s="2" t="s">
        <v>10</v>
      </c>
      <c r="B10" s="7">
        <v>34619</v>
      </c>
      <c r="C10" s="7">
        <f>+D28</f>
        <v>155514</v>
      </c>
      <c r="D10" s="7">
        <f>SUM(D35:D43)</f>
        <v>55658</v>
      </c>
      <c r="E10" s="7"/>
      <c r="F10" s="7"/>
      <c r="G10" s="7">
        <f>D114</f>
        <v>-17116</v>
      </c>
      <c r="H10" s="7">
        <v>1933</v>
      </c>
      <c r="I10" s="22">
        <f t="shared" si="0"/>
        <v>230608</v>
      </c>
    </row>
    <row r="11" spans="1:11" ht="19.149999999999999" customHeight="1" x14ac:dyDescent="0.25">
      <c r="A11" s="2" t="s">
        <v>11</v>
      </c>
      <c r="B11" s="7"/>
      <c r="C11" s="7"/>
      <c r="D11" s="7"/>
      <c r="E11" s="7"/>
      <c r="F11" s="7"/>
      <c r="G11" s="7"/>
      <c r="H11" s="7"/>
      <c r="I11" s="22">
        <f t="shared" si="0"/>
        <v>0</v>
      </c>
    </row>
    <row r="12" spans="1:11" ht="19.149999999999999" customHeight="1" x14ac:dyDescent="0.25">
      <c r="A12" s="2" t="s">
        <v>12</v>
      </c>
      <c r="B12" s="7"/>
      <c r="C12" s="7"/>
      <c r="D12" s="7">
        <f>SUM(D45)</f>
        <v>36263</v>
      </c>
      <c r="E12" s="7"/>
      <c r="F12" s="7"/>
      <c r="G12" s="7"/>
      <c r="H12" s="7"/>
      <c r="I12" s="22">
        <f t="shared" si="0"/>
        <v>36263</v>
      </c>
    </row>
    <row r="13" spans="1:11" ht="19.149999999999999" customHeight="1" x14ac:dyDescent="0.25">
      <c r="A13" s="2" t="s">
        <v>13</v>
      </c>
      <c r="B13" s="7"/>
      <c r="C13" s="7"/>
      <c r="D13" s="7">
        <f>SUM(D47:D50)</f>
        <v>47240</v>
      </c>
      <c r="E13" s="7"/>
      <c r="F13" s="7"/>
      <c r="G13" s="7"/>
      <c r="H13" s="7"/>
      <c r="I13" s="22">
        <f t="shared" si="0"/>
        <v>47240</v>
      </c>
    </row>
    <row r="14" spans="1:11" ht="19.149999999999999" customHeight="1" x14ac:dyDescent="0.25">
      <c r="A14" s="2" t="s">
        <v>14</v>
      </c>
      <c r="B14" s="7"/>
      <c r="C14" s="7"/>
      <c r="D14" s="7"/>
      <c r="E14" s="7"/>
      <c r="F14" s="7"/>
      <c r="G14" s="7"/>
      <c r="H14" s="7"/>
      <c r="I14" s="22">
        <f t="shared" si="0"/>
        <v>0</v>
      </c>
    </row>
    <row r="15" spans="1:11" ht="19.149999999999999" customHeight="1" x14ac:dyDescent="0.25">
      <c r="A15" s="9" t="s">
        <v>15</v>
      </c>
      <c r="B15" s="8">
        <f t="shared" ref="B15:I15" si="1">SUM(B9:B14)</f>
        <v>34619</v>
      </c>
      <c r="C15" s="8">
        <f t="shared" si="1"/>
        <v>155514</v>
      </c>
      <c r="D15" s="8">
        <f t="shared" si="1"/>
        <v>139161</v>
      </c>
      <c r="E15" s="8">
        <f t="shared" si="1"/>
        <v>0</v>
      </c>
      <c r="F15" s="8">
        <f t="shared" si="1"/>
        <v>0</v>
      </c>
      <c r="G15" s="8">
        <f t="shared" si="1"/>
        <v>-17116</v>
      </c>
      <c r="H15" s="8">
        <f t="shared" si="1"/>
        <v>1933</v>
      </c>
      <c r="I15" s="23">
        <f t="shared" si="1"/>
        <v>314111</v>
      </c>
    </row>
    <row r="16" spans="1:11" ht="19.149999999999999" customHeight="1" x14ac:dyDescent="0.25">
      <c r="A16" s="2" t="s">
        <v>16</v>
      </c>
      <c r="B16" s="7">
        <v>7383</v>
      </c>
      <c r="C16" s="7">
        <f>+D29</f>
        <v>51838</v>
      </c>
      <c r="D16" s="18"/>
      <c r="I16" s="22">
        <f>SUM(B16:H16)</f>
        <v>59221</v>
      </c>
      <c r="K16" s="2">
        <v>1617</v>
      </c>
    </row>
    <row r="17" spans="1:11" ht="19.149999999999999" customHeight="1" x14ac:dyDescent="0.25">
      <c r="A17" s="2" t="s">
        <v>17</v>
      </c>
      <c r="B17" s="7">
        <v>31829</v>
      </c>
      <c r="C17" s="7"/>
      <c r="D17" s="7"/>
      <c r="E17" s="7"/>
      <c r="F17" s="7"/>
      <c r="G17" s="7"/>
      <c r="H17" s="7">
        <f>3097+2890-48082+1617</f>
        <v>-40478</v>
      </c>
      <c r="I17" s="22">
        <f>SUM(B17:H17)</f>
        <v>-8649</v>
      </c>
    </row>
    <row r="18" spans="1:11" ht="15" customHeight="1" thickBot="1" x14ac:dyDescent="0.3">
      <c r="A18" s="10" t="s">
        <v>18</v>
      </c>
      <c r="B18" s="11">
        <f t="shared" ref="B18:I18" si="2">SUM(B15:B17)</f>
        <v>73831</v>
      </c>
      <c r="C18" s="11">
        <f t="shared" si="2"/>
        <v>207352</v>
      </c>
      <c r="D18" s="11">
        <f t="shared" si="2"/>
        <v>139161</v>
      </c>
      <c r="E18" s="11">
        <f t="shared" si="2"/>
        <v>0</v>
      </c>
      <c r="F18" s="11">
        <f t="shared" si="2"/>
        <v>0</v>
      </c>
      <c r="G18" s="11">
        <f t="shared" si="2"/>
        <v>-17116</v>
      </c>
      <c r="H18" s="11">
        <f t="shared" si="2"/>
        <v>-38545</v>
      </c>
      <c r="I18" s="24">
        <f t="shared" si="2"/>
        <v>364683</v>
      </c>
    </row>
    <row r="19" spans="1:11" ht="15" customHeight="1" x14ac:dyDescent="0.25">
      <c r="A19" s="29" t="s">
        <v>19</v>
      </c>
      <c r="B19" s="12"/>
      <c r="C19" s="13"/>
      <c r="D19" s="13"/>
      <c r="E19" s="13"/>
      <c r="F19" s="13"/>
      <c r="G19" s="13"/>
      <c r="H19" s="13"/>
    </row>
    <row r="20" spans="1:11" ht="15" customHeight="1" x14ac:dyDescent="0.25">
      <c r="A20" s="12"/>
      <c r="B20" s="12"/>
      <c r="C20" s="13"/>
      <c r="D20" s="13"/>
      <c r="E20" s="13"/>
      <c r="F20" s="13"/>
      <c r="G20" s="13"/>
      <c r="H20" s="13"/>
    </row>
    <row r="21" spans="1:11" s="1" customFormat="1" x14ac:dyDescent="0.25">
      <c r="A21" s="2"/>
      <c r="B21" s="18" t="s">
        <v>105</v>
      </c>
      <c r="C21" s="13"/>
      <c r="D21" s="13"/>
      <c r="E21" s="13"/>
      <c r="F21" s="13"/>
      <c r="I21" s="2"/>
      <c r="J21" s="2"/>
      <c r="K21" s="2"/>
    </row>
    <row r="22" spans="1:11" s="1" customFormat="1" x14ac:dyDescent="0.25">
      <c r="A22" s="28" t="s">
        <v>38</v>
      </c>
      <c r="B22" s="40" t="s">
        <v>43</v>
      </c>
      <c r="C22" s="41" t="s">
        <v>41</v>
      </c>
      <c r="D22" s="41" t="s">
        <v>42</v>
      </c>
      <c r="E22" s="13"/>
      <c r="F22" s="13"/>
      <c r="I22" s="2"/>
      <c r="J22" s="2"/>
      <c r="K22" s="2"/>
    </row>
    <row r="23" spans="1:11" s="1" customFormat="1" x14ac:dyDescent="0.25">
      <c r="A23" s="2" t="s">
        <v>131</v>
      </c>
      <c r="B23" s="2">
        <v>395802</v>
      </c>
      <c r="C23" s="18">
        <v>430421</v>
      </c>
      <c r="D23" s="18">
        <v>34619</v>
      </c>
      <c r="E23" s="13"/>
      <c r="F23" s="13"/>
      <c r="I23" s="2"/>
      <c r="J23" s="2"/>
      <c r="K23" s="2"/>
    </row>
    <row r="24" spans="1:11" s="1" customFormat="1" x14ac:dyDescent="0.25">
      <c r="A24" s="2" t="s">
        <v>129</v>
      </c>
      <c r="B24" s="2">
        <v>84411</v>
      </c>
      <c r="C24" s="18">
        <v>91794</v>
      </c>
      <c r="D24" s="18">
        <v>7383</v>
      </c>
      <c r="E24" s="13"/>
      <c r="F24" s="13"/>
      <c r="I24" s="2"/>
      <c r="J24" s="2"/>
      <c r="K24" s="2"/>
    </row>
    <row r="25" spans="1:11" s="1" customFormat="1" x14ac:dyDescent="0.25">
      <c r="A25" s="2" t="s">
        <v>130</v>
      </c>
      <c r="B25" s="51">
        <v>363894</v>
      </c>
      <c r="C25" s="50">
        <v>395723</v>
      </c>
      <c r="D25" s="50">
        <v>31829</v>
      </c>
      <c r="E25" s="13"/>
      <c r="F25" s="13"/>
      <c r="I25" s="2"/>
      <c r="J25" s="2"/>
      <c r="K25" s="2"/>
    </row>
    <row r="26" spans="1:11" s="1" customFormat="1" x14ac:dyDescent="0.25">
      <c r="A26" s="2"/>
      <c r="B26" s="2">
        <f>SUM(B23:B25)</f>
        <v>844107</v>
      </c>
      <c r="C26" s="2">
        <f>SUM(C23:C25)</f>
        <v>917938</v>
      </c>
      <c r="D26" s="18">
        <f>SUM(D23:D25)</f>
        <v>73831</v>
      </c>
      <c r="E26" s="13"/>
      <c r="F26" s="13"/>
      <c r="I26" s="2"/>
      <c r="J26" s="2"/>
      <c r="K26" s="2"/>
    </row>
    <row r="27" spans="1:11" s="1" customFormat="1" x14ac:dyDescent="0.25">
      <c r="A27" s="2"/>
      <c r="B27" s="40"/>
      <c r="C27" s="41"/>
      <c r="D27" s="18"/>
      <c r="E27" s="13"/>
      <c r="F27" s="13"/>
      <c r="I27" s="2"/>
      <c r="J27" s="2"/>
      <c r="K27" s="2"/>
    </row>
    <row r="28" spans="1:11" s="1" customFormat="1" x14ac:dyDescent="0.25">
      <c r="A28" s="2" t="s">
        <v>46</v>
      </c>
      <c r="B28" s="18">
        <v>972532</v>
      </c>
      <c r="C28" s="18">
        <v>1128046</v>
      </c>
      <c r="D28" s="18">
        <f>+C28-B28</f>
        <v>155514</v>
      </c>
      <c r="E28" s="13"/>
      <c r="F28" s="13"/>
      <c r="I28" s="2"/>
      <c r="J28" s="2"/>
      <c r="K28" s="2"/>
    </row>
    <row r="29" spans="1:11" s="1" customFormat="1" x14ac:dyDescent="0.25">
      <c r="A29" s="2" t="s">
        <v>44</v>
      </c>
      <c r="B29" s="18">
        <v>324177</v>
      </c>
      <c r="C29" s="18">
        <v>376015</v>
      </c>
      <c r="D29" s="18">
        <f>+C29-B29</f>
        <v>51838</v>
      </c>
      <c r="E29" s="13"/>
      <c r="F29" s="13"/>
      <c r="I29" s="2"/>
      <c r="J29" s="2"/>
      <c r="K29" s="2"/>
    </row>
    <row r="30" spans="1:11" s="1" customFormat="1" x14ac:dyDescent="0.25">
      <c r="A30" s="2"/>
      <c r="B30" s="42">
        <f>SUM(B28:B29)</f>
        <v>1296709</v>
      </c>
      <c r="C30" s="42">
        <f>SUM(C28:C29)</f>
        <v>1504061</v>
      </c>
      <c r="D30" s="42">
        <f>SUM(D28:D29)</f>
        <v>207352</v>
      </c>
      <c r="E30" s="13"/>
      <c r="F30" s="13"/>
      <c r="I30" s="2"/>
      <c r="J30" s="2"/>
      <c r="K30" s="2"/>
    </row>
    <row r="31" spans="1:11" s="1" customFormat="1" x14ac:dyDescent="0.25">
      <c r="A31" s="2"/>
      <c r="B31" s="18"/>
      <c r="C31" s="13"/>
      <c r="D31" s="13"/>
      <c r="E31" s="13"/>
      <c r="F31" s="13"/>
      <c r="I31" s="2"/>
      <c r="J31" s="2"/>
      <c r="K31" s="2"/>
    </row>
    <row r="32" spans="1:11" s="1" customFormat="1" x14ac:dyDescent="0.25">
      <c r="A32" s="28" t="s">
        <v>45</v>
      </c>
      <c r="B32" s="18"/>
      <c r="C32" s="13"/>
      <c r="D32" s="13"/>
      <c r="E32" s="13"/>
      <c r="F32" s="13"/>
      <c r="I32" s="2"/>
      <c r="J32" s="2"/>
      <c r="K32" s="2"/>
    </row>
    <row r="33" spans="1:11" s="1" customFormat="1" x14ac:dyDescent="0.25">
      <c r="A33" s="2" t="s">
        <v>47</v>
      </c>
      <c r="B33" s="18"/>
      <c r="C33" s="13"/>
      <c r="D33" s="13"/>
      <c r="E33" s="13"/>
      <c r="F33" s="13"/>
      <c r="I33" s="2"/>
      <c r="J33" s="2"/>
      <c r="K33" s="2"/>
    </row>
    <row r="34" spans="1:11" s="1" customFormat="1" x14ac:dyDescent="0.25">
      <c r="A34" s="37" t="s">
        <v>10</v>
      </c>
      <c r="B34" s="18"/>
      <c r="C34" s="13"/>
      <c r="D34" s="13"/>
      <c r="E34" s="13"/>
      <c r="F34" s="13"/>
      <c r="I34" s="2"/>
      <c r="J34" s="2"/>
      <c r="K34" s="2"/>
    </row>
    <row r="35" spans="1:11" s="1" customFormat="1" x14ac:dyDescent="0.25">
      <c r="A35" t="s">
        <v>48</v>
      </c>
      <c r="B35" s="18"/>
      <c r="C35" s="13"/>
      <c r="D35" s="2">
        <v>15439</v>
      </c>
      <c r="E35"/>
      <c r="F35" s="47"/>
      <c r="G35" s="48"/>
      <c r="H35" s="48"/>
      <c r="I35" s="2"/>
      <c r="J35" s="2"/>
      <c r="K35" s="2"/>
    </row>
    <row r="36" spans="1:11" s="1" customFormat="1" x14ac:dyDescent="0.25">
      <c r="A36" t="s">
        <v>126</v>
      </c>
      <c r="B36" s="18"/>
      <c r="C36" s="13"/>
      <c r="D36" s="2">
        <v>6423</v>
      </c>
      <c r="E36"/>
      <c r="F36" s="47"/>
      <c r="G36" s="48"/>
      <c r="H36" s="48"/>
      <c r="I36" s="2"/>
      <c r="J36" s="2"/>
      <c r="K36" s="2"/>
    </row>
    <row r="37" spans="1:11" s="1" customFormat="1" x14ac:dyDescent="0.25">
      <c r="A37" t="s">
        <v>127</v>
      </c>
      <c r="B37" s="18"/>
      <c r="C37" s="13"/>
      <c r="D37" s="2">
        <v>2521</v>
      </c>
      <c r="E37"/>
      <c r="F37" s="47"/>
      <c r="G37" s="48"/>
      <c r="H37" s="48"/>
      <c r="I37" s="2"/>
      <c r="J37" s="2"/>
      <c r="K37" s="2"/>
    </row>
    <row r="38" spans="1:11" s="1" customFormat="1" x14ac:dyDescent="0.25">
      <c r="A38" t="s">
        <v>49</v>
      </c>
      <c r="B38" s="18"/>
      <c r="C38" s="13"/>
      <c r="D38" s="2">
        <v>179</v>
      </c>
      <c r="E38"/>
      <c r="F38" s="47"/>
      <c r="G38" s="48"/>
      <c r="H38" s="48"/>
      <c r="I38" s="2"/>
      <c r="J38" s="2"/>
      <c r="K38" s="2"/>
    </row>
    <row r="39" spans="1:11" s="1" customFormat="1" x14ac:dyDescent="0.25">
      <c r="A39" t="s">
        <v>50</v>
      </c>
      <c r="B39" s="18"/>
      <c r="C39" s="13"/>
      <c r="D39" s="2">
        <v>3351</v>
      </c>
      <c r="E39"/>
      <c r="F39" s="47"/>
      <c r="G39" s="48"/>
      <c r="H39" s="48"/>
      <c r="I39" s="2"/>
      <c r="J39" s="2"/>
      <c r="K39" s="2"/>
    </row>
    <row r="40" spans="1:11" s="1" customFormat="1" x14ac:dyDescent="0.25">
      <c r="A40" t="s">
        <v>51</v>
      </c>
      <c r="B40" s="18"/>
      <c r="C40" s="13"/>
      <c r="D40" s="2">
        <v>6077</v>
      </c>
      <c r="E40"/>
      <c r="F40" s="47"/>
      <c r="G40" s="48"/>
      <c r="H40" s="48"/>
      <c r="I40" s="2"/>
      <c r="J40" s="2"/>
      <c r="K40" s="2"/>
    </row>
    <row r="41" spans="1:11" s="1" customFormat="1" x14ac:dyDescent="0.25">
      <c r="A41" t="s">
        <v>52</v>
      </c>
      <c r="B41" s="18"/>
      <c r="C41" s="13"/>
      <c r="D41" s="2">
        <v>4848</v>
      </c>
      <c r="E41"/>
      <c r="F41" s="47"/>
      <c r="G41" s="48"/>
      <c r="H41" s="48"/>
      <c r="I41" s="2"/>
      <c r="J41" s="2"/>
      <c r="K41" s="2"/>
    </row>
    <row r="42" spans="1:11" s="1" customFormat="1" x14ac:dyDescent="0.25">
      <c r="A42" t="s">
        <v>53</v>
      </c>
      <c r="B42" s="18"/>
      <c r="C42" s="13"/>
      <c r="D42" s="2">
        <v>13758</v>
      </c>
      <c r="E42"/>
      <c r="F42" s="47"/>
      <c r="G42" s="48"/>
      <c r="H42" s="48"/>
      <c r="I42" s="2"/>
      <c r="J42" s="2"/>
      <c r="K42" s="2"/>
    </row>
    <row r="43" spans="1:11" s="1" customFormat="1" x14ac:dyDescent="0.25">
      <c r="A43" t="s">
        <v>54</v>
      </c>
      <c r="B43" s="18"/>
      <c r="C43" s="13"/>
      <c r="D43" s="2">
        <v>3062</v>
      </c>
      <c r="E43"/>
      <c r="F43" s="47"/>
      <c r="G43" s="48"/>
      <c r="H43" s="48"/>
      <c r="I43" s="2"/>
      <c r="J43" s="2"/>
      <c r="K43" s="2"/>
    </row>
    <row r="44" spans="1:11" s="1" customFormat="1" x14ac:dyDescent="0.25">
      <c r="A44" s="37" t="s">
        <v>12</v>
      </c>
      <c r="B44" s="18"/>
      <c r="C44" s="13"/>
      <c r="D44" s="18"/>
      <c r="E44"/>
      <c r="F44" s="13"/>
      <c r="I44" s="2"/>
      <c r="J44" s="2"/>
      <c r="K44" s="2"/>
    </row>
    <row r="45" spans="1:11" s="1" customFormat="1" x14ac:dyDescent="0.25">
      <c r="A45" t="s">
        <v>55</v>
      </c>
      <c r="B45" s="18"/>
      <c r="C45" s="13"/>
      <c r="D45" s="18">
        <v>36263</v>
      </c>
      <c r="E45"/>
      <c r="F45" s="49"/>
      <c r="I45" s="2"/>
      <c r="J45" s="2"/>
      <c r="K45" s="2"/>
    </row>
    <row r="46" spans="1:11" s="1" customFormat="1" x14ac:dyDescent="0.25">
      <c r="A46" s="37" t="s">
        <v>13</v>
      </c>
      <c r="B46" s="18"/>
      <c r="C46" s="13"/>
      <c r="D46" s="18"/>
      <c r="E46"/>
      <c r="F46" s="13"/>
      <c r="I46" s="2"/>
      <c r="J46" s="2"/>
      <c r="K46" s="2"/>
    </row>
    <row r="47" spans="1:11" s="1" customFormat="1" x14ac:dyDescent="0.25">
      <c r="A47" t="s">
        <v>56</v>
      </c>
      <c r="B47" s="48"/>
      <c r="C47" s="48"/>
      <c r="D47" s="2">
        <v>41113</v>
      </c>
      <c r="E47"/>
      <c r="F47" s="47"/>
      <c r="G47" s="48"/>
      <c r="H47" s="48"/>
      <c r="I47" s="2"/>
      <c r="J47" s="2"/>
      <c r="K47" s="2"/>
    </row>
    <row r="48" spans="1:11" s="1" customFormat="1" x14ac:dyDescent="0.25">
      <c r="A48" t="s">
        <v>125</v>
      </c>
      <c r="B48" s="48"/>
      <c r="C48" s="48"/>
      <c r="D48" s="2">
        <v>3574</v>
      </c>
      <c r="E48"/>
      <c r="F48" s="47"/>
      <c r="G48" s="48"/>
      <c r="H48" s="48"/>
      <c r="I48" s="2"/>
      <c r="J48" s="2"/>
      <c r="K48" s="2"/>
    </row>
    <row r="49" spans="1:11" s="1" customFormat="1" x14ac:dyDescent="0.25">
      <c r="A49" t="s">
        <v>57</v>
      </c>
      <c r="B49" s="48"/>
      <c r="C49" s="48"/>
      <c r="D49" s="2">
        <v>2553</v>
      </c>
      <c r="E49"/>
      <c r="F49" s="47"/>
      <c r="G49" s="48"/>
      <c r="H49" s="48"/>
      <c r="I49" s="2"/>
      <c r="J49" s="2"/>
      <c r="K49" s="2"/>
    </row>
    <row r="50" spans="1:11" s="1" customFormat="1" x14ac:dyDescent="0.25">
      <c r="A50"/>
      <c r="B50" s="18"/>
      <c r="C50" s="13"/>
      <c r="D50" s="18"/>
      <c r="E50"/>
      <c r="F50" s="13"/>
      <c r="I50" s="2"/>
      <c r="J50" s="2"/>
      <c r="K50" s="2"/>
    </row>
    <row r="51" spans="1:11" s="1" customFormat="1" x14ac:dyDescent="0.25">
      <c r="A51"/>
      <c r="B51" s="18"/>
      <c r="C51" s="13"/>
      <c r="D51" s="18"/>
      <c r="E51"/>
      <c r="F51" s="13"/>
      <c r="I51" s="2"/>
      <c r="J51" s="2"/>
      <c r="K51" s="2"/>
    </row>
    <row r="52" spans="1:11" s="1" customFormat="1" x14ac:dyDescent="0.25">
      <c r="A52" s="2"/>
      <c r="B52" s="18"/>
      <c r="C52" s="13"/>
      <c r="D52" s="13"/>
      <c r="E52" s="13"/>
      <c r="F52" s="13"/>
      <c r="I52" s="2"/>
      <c r="J52" s="2"/>
      <c r="K52" s="2"/>
    </row>
    <row r="53" spans="1:11" s="1" customFormat="1" x14ac:dyDescent="0.25">
      <c r="A53" s="2"/>
      <c r="B53" s="18"/>
      <c r="C53" s="13"/>
      <c r="D53" s="13"/>
      <c r="E53" s="13"/>
      <c r="F53" s="13"/>
      <c r="I53" s="2"/>
      <c r="J53" s="2"/>
      <c r="K53" s="2"/>
    </row>
    <row r="54" spans="1:11" s="1" customFormat="1" x14ac:dyDescent="0.25">
      <c r="A54" s="28" t="s">
        <v>102</v>
      </c>
      <c r="B54" s="40" t="s">
        <v>43</v>
      </c>
      <c r="C54" s="41" t="s">
        <v>41</v>
      </c>
      <c r="D54" s="41" t="s">
        <v>42</v>
      </c>
      <c r="F54" s="46"/>
      <c r="I54" s="2"/>
      <c r="J54" s="2"/>
      <c r="K54" s="2"/>
    </row>
    <row r="55" spans="1:11" s="1" customFormat="1" x14ac:dyDescent="0.25">
      <c r="A55" t="s">
        <v>106</v>
      </c>
      <c r="B55">
        <v>6480</v>
      </c>
      <c r="C55">
        <v>5670</v>
      </c>
      <c r="D55" s="44">
        <v>-810</v>
      </c>
      <c r="E55" s="44"/>
      <c r="F55" s="43"/>
      <c r="I55" s="2"/>
      <c r="J55" s="2"/>
      <c r="K55" s="2"/>
    </row>
    <row r="56" spans="1:11" s="1" customFormat="1" x14ac:dyDescent="0.25">
      <c r="A56" t="s">
        <v>107</v>
      </c>
      <c r="B56">
        <v>3200</v>
      </c>
      <c r="C56">
        <v>3760</v>
      </c>
      <c r="D56" s="44">
        <v>560</v>
      </c>
      <c r="E56" s="44"/>
      <c r="F56"/>
      <c r="I56" s="2"/>
      <c r="J56" s="2"/>
      <c r="K56" s="2"/>
    </row>
    <row r="57" spans="1:11" s="1" customFormat="1" x14ac:dyDescent="0.25">
      <c r="A57" t="s">
        <v>108</v>
      </c>
      <c r="B57">
        <v>10800</v>
      </c>
      <c r="C57">
        <v>7290</v>
      </c>
      <c r="D57" s="44">
        <v>-3510</v>
      </c>
      <c r="E57" s="44"/>
      <c r="F57"/>
      <c r="I57" s="2"/>
      <c r="J57" s="2"/>
      <c r="K57" s="2"/>
    </row>
    <row r="58" spans="1:11" s="1" customFormat="1" x14ac:dyDescent="0.25">
      <c r="A58" t="s">
        <v>88</v>
      </c>
      <c r="B58">
        <v>2792</v>
      </c>
      <c r="C58">
        <v>5875</v>
      </c>
      <c r="D58" s="44">
        <v>3083</v>
      </c>
      <c r="E58" s="44"/>
      <c r="F58"/>
      <c r="I58" s="2"/>
      <c r="J58" s="2"/>
      <c r="K58" s="2"/>
    </row>
    <row r="59" spans="1:11" s="1" customFormat="1" x14ac:dyDescent="0.25">
      <c r="A59" t="s">
        <v>109</v>
      </c>
      <c r="B59">
        <v>4600</v>
      </c>
      <c r="C59">
        <v>3220</v>
      </c>
      <c r="D59" s="44">
        <v>-1380</v>
      </c>
      <c r="E59" s="44"/>
      <c r="F59"/>
      <c r="I59" s="2"/>
      <c r="J59" s="2"/>
      <c r="K59" s="2"/>
    </row>
    <row r="60" spans="1:11" s="1" customFormat="1" x14ac:dyDescent="0.25">
      <c r="A60" t="s">
        <v>84</v>
      </c>
      <c r="B60">
        <v>2833</v>
      </c>
      <c r="C60">
        <v>4125</v>
      </c>
      <c r="D60" s="44">
        <v>1292</v>
      </c>
      <c r="E60" s="44"/>
      <c r="F60"/>
      <c r="I60" s="2"/>
      <c r="J60" s="2"/>
      <c r="K60" s="2"/>
    </row>
    <row r="61" spans="1:11" s="1" customFormat="1" x14ac:dyDescent="0.25">
      <c r="A61" t="s">
        <v>59</v>
      </c>
      <c r="B61">
        <v>2733</v>
      </c>
      <c r="C61">
        <v>4800</v>
      </c>
      <c r="D61" s="44">
        <v>2067</v>
      </c>
      <c r="E61" s="44"/>
      <c r="F61"/>
      <c r="I61" s="2"/>
      <c r="J61" s="2"/>
      <c r="K61" s="2"/>
    </row>
    <row r="62" spans="1:11" s="1" customFormat="1" x14ac:dyDescent="0.25">
      <c r="A62" t="s">
        <v>60</v>
      </c>
      <c r="B62">
        <v>5001</v>
      </c>
      <c r="C62">
        <v>4650</v>
      </c>
      <c r="D62" s="44">
        <v>-351</v>
      </c>
      <c r="E62" s="44"/>
      <c r="F62"/>
      <c r="I62" s="2"/>
      <c r="J62" s="2"/>
      <c r="K62" s="2"/>
    </row>
    <row r="63" spans="1:11" s="1" customFormat="1" x14ac:dyDescent="0.25">
      <c r="A63" t="s">
        <v>110</v>
      </c>
      <c r="B63">
        <v>3600</v>
      </c>
      <c r="C63">
        <v>6750</v>
      </c>
      <c r="D63" s="44">
        <v>3150</v>
      </c>
      <c r="E63" s="44"/>
      <c r="F63"/>
      <c r="I63" s="2"/>
      <c r="J63" s="2"/>
      <c r="K63" s="2"/>
    </row>
    <row r="64" spans="1:11" s="1" customFormat="1" x14ac:dyDescent="0.25">
      <c r="A64" t="s">
        <v>91</v>
      </c>
      <c r="B64">
        <v>35</v>
      </c>
      <c r="C64">
        <v>0</v>
      </c>
      <c r="D64" s="44">
        <v>-35</v>
      </c>
      <c r="E64" s="44"/>
      <c r="F64"/>
      <c r="I64" s="2"/>
      <c r="J64" s="2"/>
      <c r="K64" s="2"/>
    </row>
    <row r="65" spans="1:11" s="1" customFormat="1" x14ac:dyDescent="0.25">
      <c r="A65" t="s">
        <v>86</v>
      </c>
      <c r="B65">
        <v>262</v>
      </c>
      <c r="C65">
        <v>319</v>
      </c>
      <c r="D65" s="44">
        <v>57</v>
      </c>
      <c r="E65" s="44"/>
      <c r="F65"/>
      <c r="I65" s="2"/>
      <c r="J65" s="2"/>
      <c r="K65" s="2"/>
    </row>
    <row r="66" spans="1:11" s="1" customFormat="1" x14ac:dyDescent="0.25">
      <c r="A66" t="s">
        <v>87</v>
      </c>
      <c r="B66">
        <v>820</v>
      </c>
      <c r="C66">
        <v>1000</v>
      </c>
      <c r="D66" s="44">
        <v>180</v>
      </c>
      <c r="E66" s="44"/>
      <c r="F66" s="43"/>
      <c r="I66" s="2"/>
      <c r="J66" s="2"/>
      <c r="K66" s="2"/>
    </row>
    <row r="67" spans="1:11" s="1" customFormat="1" x14ac:dyDescent="0.25">
      <c r="A67" t="s">
        <v>85</v>
      </c>
      <c r="B67">
        <v>653</v>
      </c>
      <c r="C67">
        <v>735</v>
      </c>
      <c r="D67" s="44">
        <v>82</v>
      </c>
      <c r="E67" s="44"/>
      <c r="F67"/>
      <c r="I67" s="2"/>
      <c r="J67" s="2"/>
      <c r="K67" s="2"/>
    </row>
    <row r="68" spans="1:11" s="1" customFormat="1" x14ac:dyDescent="0.25">
      <c r="A68" t="s">
        <v>61</v>
      </c>
      <c r="B68">
        <v>4783</v>
      </c>
      <c r="C68">
        <v>4900</v>
      </c>
      <c r="D68" s="44">
        <v>117</v>
      </c>
      <c r="E68" s="44"/>
      <c r="F68" s="43"/>
      <c r="I68" s="2"/>
      <c r="J68" s="2"/>
      <c r="K68" s="2"/>
    </row>
    <row r="69" spans="1:11" s="1" customFormat="1" x14ac:dyDescent="0.25">
      <c r="A69" t="s">
        <v>111</v>
      </c>
      <c r="B69">
        <v>8400</v>
      </c>
      <c r="C69">
        <v>5880</v>
      </c>
      <c r="D69" s="44">
        <v>-2520</v>
      </c>
      <c r="E69" s="44"/>
      <c r="F69"/>
      <c r="I69" s="2"/>
      <c r="J69" s="2"/>
      <c r="K69" s="2"/>
    </row>
    <row r="70" spans="1:11" s="1" customFormat="1" x14ac:dyDescent="0.25">
      <c r="A70" t="s">
        <v>112</v>
      </c>
      <c r="B70">
        <v>670</v>
      </c>
      <c r="C70">
        <v>843</v>
      </c>
      <c r="D70" s="44">
        <v>173</v>
      </c>
      <c r="E70" s="44"/>
      <c r="F70"/>
      <c r="I70" s="2"/>
      <c r="J70" s="2"/>
      <c r="K70" s="2"/>
    </row>
    <row r="71" spans="1:11" s="1" customFormat="1" x14ac:dyDescent="0.25">
      <c r="A71" t="s">
        <v>113</v>
      </c>
      <c r="B71">
        <v>6968</v>
      </c>
      <c r="C71">
        <v>8000</v>
      </c>
      <c r="D71" s="44">
        <v>1032</v>
      </c>
      <c r="E71" s="44"/>
      <c r="F71"/>
      <c r="I71" s="2"/>
      <c r="J71" s="2"/>
      <c r="K71" s="2"/>
    </row>
    <row r="72" spans="1:11" s="1" customFormat="1" x14ac:dyDescent="0.25">
      <c r="A72" t="s">
        <v>114</v>
      </c>
      <c r="B72">
        <v>7680</v>
      </c>
      <c r="C72">
        <v>2960</v>
      </c>
      <c r="D72" s="44">
        <v>-4720</v>
      </c>
      <c r="E72" s="44"/>
      <c r="F72"/>
      <c r="I72" s="2"/>
      <c r="J72" s="2"/>
      <c r="K72" s="2"/>
    </row>
    <row r="73" spans="1:11" s="1" customFormat="1" x14ac:dyDescent="0.25">
      <c r="A73" t="s">
        <v>62</v>
      </c>
      <c r="B73">
        <v>9360</v>
      </c>
      <c r="C73">
        <v>11310</v>
      </c>
      <c r="D73" s="44">
        <v>1950</v>
      </c>
      <c r="E73" s="44"/>
      <c r="F73"/>
      <c r="I73" s="2"/>
      <c r="J73" s="2"/>
      <c r="K73" s="2"/>
    </row>
    <row r="74" spans="1:11" s="1" customFormat="1" x14ac:dyDescent="0.25">
      <c r="A74" t="s">
        <v>101</v>
      </c>
      <c r="B74">
        <v>15086</v>
      </c>
      <c r="C74">
        <v>-12</v>
      </c>
      <c r="D74" s="44">
        <v>-15098</v>
      </c>
      <c r="E74" s="44"/>
      <c r="F74"/>
      <c r="I74" s="2"/>
      <c r="J74" s="2"/>
      <c r="K74" s="2"/>
    </row>
    <row r="75" spans="1:11" s="1" customFormat="1" x14ac:dyDescent="0.25">
      <c r="A75" t="s">
        <v>63</v>
      </c>
      <c r="B75">
        <v>35930</v>
      </c>
      <c r="C75">
        <v>28736</v>
      </c>
      <c r="D75" s="45">
        <v>-7194</v>
      </c>
      <c r="E75" s="44"/>
      <c r="F75"/>
      <c r="I75" s="2"/>
      <c r="J75" s="2"/>
      <c r="K75" s="2"/>
    </row>
    <row r="76" spans="1:11" s="1" customFormat="1" x14ac:dyDescent="0.25">
      <c r="A76" t="s">
        <v>64</v>
      </c>
      <c r="B76">
        <v>9445</v>
      </c>
      <c r="C76">
        <v>9932</v>
      </c>
      <c r="D76" s="44">
        <v>487</v>
      </c>
      <c r="E76" s="44"/>
      <c r="F76"/>
      <c r="I76" s="2"/>
      <c r="J76" s="2"/>
      <c r="K76" s="2"/>
    </row>
    <row r="77" spans="1:11" s="1" customFormat="1" x14ac:dyDescent="0.25">
      <c r="A77" t="s">
        <v>65</v>
      </c>
      <c r="B77">
        <v>11970</v>
      </c>
      <c r="C77">
        <v>10654</v>
      </c>
      <c r="D77" s="44">
        <v>-1316</v>
      </c>
      <c r="E77" s="44"/>
      <c r="F77"/>
      <c r="I77" s="2"/>
      <c r="J77" s="2"/>
      <c r="K77" s="2"/>
    </row>
    <row r="78" spans="1:11" s="1" customFormat="1" x14ac:dyDescent="0.25">
      <c r="A78" t="s">
        <v>66</v>
      </c>
      <c r="B78">
        <v>17784</v>
      </c>
      <c r="C78">
        <v>19212</v>
      </c>
      <c r="D78" s="44">
        <v>1428</v>
      </c>
      <c r="E78" s="44"/>
      <c r="F78"/>
      <c r="I78" s="2"/>
      <c r="J78" s="2"/>
      <c r="K78" s="2"/>
    </row>
    <row r="79" spans="1:11" s="1" customFormat="1" x14ac:dyDescent="0.25">
      <c r="A79" t="s">
        <v>67</v>
      </c>
      <c r="B79">
        <v>6474</v>
      </c>
      <c r="C79">
        <v>6393</v>
      </c>
      <c r="D79" s="44">
        <v>-81</v>
      </c>
      <c r="E79" s="44"/>
      <c r="F79" s="43"/>
      <c r="I79" s="2"/>
      <c r="J79" s="2"/>
      <c r="K79" s="2"/>
    </row>
    <row r="80" spans="1:11" s="1" customFormat="1" x14ac:dyDescent="0.25">
      <c r="A80" t="s">
        <v>68</v>
      </c>
      <c r="B80">
        <v>547</v>
      </c>
      <c r="C80">
        <v>0</v>
      </c>
      <c r="D80" s="44">
        <v>-547</v>
      </c>
      <c r="E80" s="44"/>
      <c r="F80"/>
      <c r="I80" s="2"/>
      <c r="J80" s="2"/>
      <c r="K80" s="2"/>
    </row>
    <row r="81" spans="1:11" s="1" customFormat="1" x14ac:dyDescent="0.25">
      <c r="A81" t="s">
        <v>89</v>
      </c>
      <c r="B81">
        <v>1973</v>
      </c>
      <c r="C81">
        <v>5166</v>
      </c>
      <c r="D81" s="44">
        <v>3193</v>
      </c>
      <c r="E81" s="44"/>
      <c r="F81"/>
      <c r="I81" s="2"/>
      <c r="J81" s="2"/>
      <c r="K81" s="2"/>
    </row>
    <row r="82" spans="1:11" s="1" customFormat="1" x14ac:dyDescent="0.25">
      <c r="A82" t="s">
        <v>69</v>
      </c>
      <c r="B82">
        <v>9000</v>
      </c>
      <c r="C82">
        <v>1920</v>
      </c>
      <c r="D82" s="44">
        <v>-7080</v>
      </c>
      <c r="E82" s="44"/>
      <c r="F82" s="43"/>
      <c r="I82" s="2"/>
      <c r="J82" s="2"/>
      <c r="K82" s="2"/>
    </row>
    <row r="83" spans="1:11" s="1" customFormat="1" x14ac:dyDescent="0.25">
      <c r="A83" t="s">
        <v>70</v>
      </c>
      <c r="B83">
        <v>3087</v>
      </c>
      <c r="C83">
        <v>2550</v>
      </c>
      <c r="D83" s="44">
        <v>-537</v>
      </c>
      <c r="E83" s="44"/>
      <c r="F83" s="43"/>
      <c r="I83" s="2"/>
      <c r="J83" s="2"/>
      <c r="K83" s="2"/>
    </row>
    <row r="84" spans="1:11" s="1" customFormat="1" x14ac:dyDescent="0.25">
      <c r="A84" t="s">
        <v>90</v>
      </c>
      <c r="B84">
        <v>900</v>
      </c>
      <c r="C84">
        <v>2700</v>
      </c>
      <c r="D84" s="44">
        <v>1800</v>
      </c>
      <c r="E84" s="44"/>
      <c r="F84"/>
      <c r="I84" s="2"/>
      <c r="J84" s="2"/>
      <c r="K84" s="2"/>
    </row>
    <row r="85" spans="1:11" s="1" customFormat="1" x14ac:dyDescent="0.25">
      <c r="A85" t="s">
        <v>115</v>
      </c>
      <c r="B85">
        <v>-4981</v>
      </c>
      <c r="C85">
        <v>0</v>
      </c>
      <c r="D85" s="44">
        <v>4981</v>
      </c>
      <c r="E85" s="44"/>
      <c r="F85"/>
      <c r="I85" s="2"/>
      <c r="J85" s="2"/>
      <c r="K85" s="2"/>
    </row>
    <row r="86" spans="1:11" s="1" customFormat="1" x14ac:dyDescent="0.25">
      <c r="A86" t="s">
        <v>95</v>
      </c>
      <c r="B86">
        <v>2975</v>
      </c>
      <c r="C86">
        <v>2920</v>
      </c>
      <c r="D86" s="44">
        <v>-55</v>
      </c>
      <c r="E86" s="44"/>
      <c r="F86"/>
      <c r="I86" s="2"/>
      <c r="J86" s="2"/>
      <c r="K86" s="2"/>
    </row>
    <row r="87" spans="1:11" s="1" customFormat="1" x14ac:dyDescent="0.25">
      <c r="A87" t="s">
        <v>71</v>
      </c>
      <c r="B87">
        <v>2130</v>
      </c>
      <c r="C87">
        <v>1845</v>
      </c>
      <c r="D87" s="44">
        <v>-285</v>
      </c>
      <c r="E87" s="44"/>
      <c r="F87"/>
      <c r="I87" s="2"/>
      <c r="J87" s="2"/>
      <c r="K87" s="2"/>
    </row>
    <row r="88" spans="1:11" s="1" customFormat="1" x14ac:dyDescent="0.25">
      <c r="A88" t="s">
        <v>72</v>
      </c>
      <c r="B88">
        <v>203</v>
      </c>
      <c r="C88">
        <v>0</v>
      </c>
      <c r="D88" s="44">
        <v>-203</v>
      </c>
      <c r="E88" s="44"/>
      <c r="F88"/>
      <c r="I88" s="2"/>
      <c r="J88" s="2"/>
      <c r="K88" s="2"/>
    </row>
    <row r="89" spans="1:11" s="1" customFormat="1" x14ac:dyDescent="0.25">
      <c r="A89" t="s">
        <v>116</v>
      </c>
      <c r="B89">
        <v>92400</v>
      </c>
      <c r="C89">
        <v>99420</v>
      </c>
      <c r="D89" s="44">
        <v>7020</v>
      </c>
      <c r="E89" s="44"/>
      <c r="F89" s="43"/>
      <c r="I89" s="2"/>
      <c r="J89" s="2"/>
      <c r="K89" s="2"/>
    </row>
    <row r="90" spans="1:11" s="1" customFormat="1" x14ac:dyDescent="0.25">
      <c r="A90" t="s">
        <v>73</v>
      </c>
      <c r="B90">
        <v>7096</v>
      </c>
      <c r="C90">
        <v>5740</v>
      </c>
      <c r="D90" s="44">
        <v>-1356</v>
      </c>
      <c r="E90" s="44"/>
      <c r="F90" s="43"/>
      <c r="I90" s="2"/>
      <c r="J90" s="2"/>
      <c r="K90" s="2"/>
    </row>
    <row r="91" spans="1:11" s="1" customFormat="1" x14ac:dyDescent="0.25">
      <c r="A91" t="s">
        <v>74</v>
      </c>
      <c r="B91">
        <v>7282</v>
      </c>
      <c r="C91">
        <v>8085</v>
      </c>
      <c r="D91" s="44">
        <v>803</v>
      </c>
      <c r="E91" s="44"/>
      <c r="F91" s="43"/>
      <c r="I91" s="2"/>
      <c r="J91" s="2"/>
      <c r="K91" s="2"/>
    </row>
    <row r="92" spans="1:11" s="1" customFormat="1" x14ac:dyDescent="0.25">
      <c r="A92" t="s">
        <v>75</v>
      </c>
      <c r="B92">
        <v>11017</v>
      </c>
      <c r="C92">
        <v>11445</v>
      </c>
      <c r="D92" s="44">
        <v>428</v>
      </c>
      <c r="E92" s="44"/>
      <c r="F92" s="43"/>
      <c r="I92" s="2"/>
      <c r="J92" s="2"/>
      <c r="K92" s="2"/>
    </row>
    <row r="93" spans="1:11" s="1" customFormat="1" x14ac:dyDescent="0.25">
      <c r="A93" t="s">
        <v>76</v>
      </c>
      <c r="B93">
        <v>6651</v>
      </c>
      <c r="C93">
        <v>7992</v>
      </c>
      <c r="D93" s="44">
        <v>1341</v>
      </c>
      <c r="E93" s="44"/>
      <c r="F93"/>
      <c r="I93" s="2"/>
      <c r="J93" s="2"/>
      <c r="K93" s="2"/>
    </row>
    <row r="94" spans="1:11" s="1" customFormat="1" x14ac:dyDescent="0.25">
      <c r="A94" t="s">
        <v>77</v>
      </c>
      <c r="B94">
        <v>6584</v>
      </c>
      <c r="C94">
        <v>6903</v>
      </c>
      <c r="D94" s="44">
        <v>319</v>
      </c>
      <c r="E94" s="44"/>
      <c r="F94"/>
      <c r="I94" s="2"/>
      <c r="J94" s="2"/>
      <c r="K94" s="2"/>
    </row>
    <row r="95" spans="1:11" s="1" customFormat="1" x14ac:dyDescent="0.25">
      <c r="A95" t="s">
        <v>96</v>
      </c>
      <c r="B95">
        <v>7031</v>
      </c>
      <c r="C95">
        <v>8474</v>
      </c>
      <c r="D95" s="44">
        <v>1443</v>
      </c>
      <c r="E95" s="44"/>
      <c r="F95"/>
      <c r="I95" s="2"/>
      <c r="J95" s="2"/>
      <c r="K95" s="2"/>
    </row>
    <row r="96" spans="1:11" s="1" customFormat="1" x14ac:dyDescent="0.25">
      <c r="A96" t="s">
        <v>97</v>
      </c>
      <c r="B96">
        <v>650</v>
      </c>
      <c r="C96">
        <v>1414</v>
      </c>
      <c r="D96" s="44">
        <v>764</v>
      </c>
      <c r="E96" s="44"/>
      <c r="F96"/>
      <c r="I96" s="2"/>
      <c r="J96" s="2"/>
      <c r="K96" s="2"/>
    </row>
    <row r="97" spans="1:11" s="1" customFormat="1" x14ac:dyDescent="0.25">
      <c r="A97" t="s">
        <v>117</v>
      </c>
      <c r="B97">
        <v>11507</v>
      </c>
      <c r="C97">
        <v>4368</v>
      </c>
      <c r="D97" s="44">
        <v>-7139</v>
      </c>
      <c r="E97" s="44"/>
      <c r="F97" s="43"/>
      <c r="I97" s="2"/>
      <c r="J97" s="2"/>
      <c r="K97" s="2"/>
    </row>
    <row r="98" spans="1:11" s="1" customFormat="1" x14ac:dyDescent="0.25">
      <c r="A98" t="s">
        <v>118</v>
      </c>
      <c r="B98">
        <v>20206</v>
      </c>
      <c r="C98">
        <v>20850</v>
      </c>
      <c r="D98" s="44">
        <v>644</v>
      </c>
      <c r="E98" s="44"/>
      <c r="F98" s="43"/>
      <c r="I98" s="2"/>
      <c r="J98" s="2"/>
      <c r="K98" s="2"/>
    </row>
    <row r="99" spans="1:11" s="1" customFormat="1" x14ac:dyDescent="0.25">
      <c r="A99" t="s">
        <v>119</v>
      </c>
      <c r="B99">
        <v>16114</v>
      </c>
      <c r="C99">
        <v>10800</v>
      </c>
      <c r="D99" s="44">
        <v>-5314</v>
      </c>
      <c r="E99" s="44"/>
      <c r="F99" s="43"/>
      <c r="I99" s="2"/>
      <c r="J99" s="2"/>
      <c r="K99" s="2"/>
    </row>
    <row r="100" spans="1:11" s="1" customFormat="1" x14ac:dyDescent="0.25">
      <c r="A100" t="s">
        <v>120</v>
      </c>
      <c r="B100">
        <v>44017</v>
      </c>
      <c r="C100">
        <v>40220</v>
      </c>
      <c r="D100" s="44">
        <v>-3797</v>
      </c>
      <c r="E100" s="44"/>
      <c r="F100" s="43"/>
      <c r="I100" s="2"/>
      <c r="J100" s="2"/>
      <c r="K100" s="2"/>
    </row>
    <row r="101" spans="1:11" s="1" customFormat="1" x14ac:dyDescent="0.25">
      <c r="A101" t="s">
        <v>121</v>
      </c>
      <c r="B101">
        <v>700</v>
      </c>
      <c r="C101">
        <v>3300</v>
      </c>
      <c r="D101" s="44">
        <v>2600</v>
      </c>
      <c r="E101" s="44"/>
      <c r="F101"/>
      <c r="I101" s="2"/>
      <c r="J101" s="2"/>
      <c r="K101" s="2"/>
    </row>
    <row r="102" spans="1:11" s="1" customFormat="1" x14ac:dyDescent="0.25">
      <c r="A102" t="s">
        <v>122</v>
      </c>
      <c r="B102">
        <v>2100</v>
      </c>
      <c r="C102">
        <v>0</v>
      </c>
      <c r="D102" s="44">
        <v>-2100</v>
      </c>
      <c r="E102" s="44"/>
      <c r="F102"/>
      <c r="I102" s="2"/>
      <c r="J102" s="2"/>
      <c r="K102" s="2"/>
    </row>
    <row r="103" spans="1:11" s="1" customFormat="1" x14ac:dyDescent="0.25">
      <c r="A103" t="s">
        <v>123</v>
      </c>
      <c r="B103">
        <v>1900</v>
      </c>
      <c r="C103">
        <v>2100</v>
      </c>
      <c r="D103" s="44">
        <v>200</v>
      </c>
      <c r="E103" s="44"/>
      <c r="F103"/>
      <c r="I103" s="2"/>
      <c r="J103" s="2"/>
      <c r="K103" s="2"/>
    </row>
    <row r="104" spans="1:11" x14ac:dyDescent="0.25">
      <c r="A104" t="s">
        <v>98</v>
      </c>
      <c r="B104">
        <v>26261</v>
      </c>
      <c r="C104">
        <v>35250</v>
      </c>
      <c r="D104" s="44">
        <v>8989</v>
      </c>
      <c r="E104" s="44"/>
      <c r="F104"/>
    </row>
    <row r="105" spans="1:11" x14ac:dyDescent="0.25">
      <c r="A105" t="s">
        <v>99</v>
      </c>
      <c r="B105">
        <v>2491</v>
      </c>
      <c r="C105">
        <v>2552</v>
      </c>
      <c r="D105" s="44">
        <v>61</v>
      </c>
      <c r="E105" s="44"/>
      <c r="F105"/>
    </row>
    <row r="106" spans="1:11" x14ac:dyDescent="0.25">
      <c r="A106" t="s">
        <v>100</v>
      </c>
      <c r="B106">
        <v>2750</v>
      </c>
      <c r="C106">
        <v>3375</v>
      </c>
      <c r="D106" s="44">
        <v>625</v>
      </c>
      <c r="E106" s="44"/>
      <c r="F106"/>
    </row>
    <row r="107" spans="1:11" x14ac:dyDescent="0.25">
      <c r="A107" t="s">
        <v>78</v>
      </c>
      <c r="B107">
        <v>308</v>
      </c>
      <c r="C107">
        <v>100</v>
      </c>
      <c r="D107" s="44">
        <v>-208</v>
      </c>
      <c r="E107" s="44"/>
      <c r="F107"/>
    </row>
    <row r="108" spans="1:11" x14ac:dyDescent="0.25">
      <c r="A108" t="s">
        <v>79</v>
      </c>
      <c r="B108">
        <v>2701</v>
      </c>
      <c r="C108">
        <v>1958</v>
      </c>
      <c r="D108" s="44">
        <v>-743</v>
      </c>
      <c r="E108" s="44"/>
      <c r="F108"/>
    </row>
    <row r="109" spans="1:11" x14ac:dyDescent="0.25">
      <c r="A109" t="s">
        <v>80</v>
      </c>
      <c r="B109">
        <v>4125</v>
      </c>
      <c r="C109">
        <v>3600</v>
      </c>
      <c r="D109" s="44">
        <v>-525</v>
      </c>
      <c r="E109" s="44"/>
      <c r="F109"/>
    </row>
    <row r="110" spans="1:11" x14ac:dyDescent="0.25">
      <c r="A110" t="s">
        <v>81</v>
      </c>
      <c r="B110">
        <v>4376</v>
      </c>
      <c r="C110">
        <v>3390</v>
      </c>
      <c r="D110" s="44">
        <v>-986</v>
      </c>
      <c r="E110" s="44"/>
      <c r="F110"/>
    </row>
    <row r="111" spans="1:11" x14ac:dyDescent="0.25">
      <c r="A111" t="s">
        <v>124</v>
      </c>
      <c r="B111">
        <v>0</v>
      </c>
      <c r="C111">
        <v>1890</v>
      </c>
      <c r="D111" s="44">
        <v>1890</v>
      </c>
      <c r="E111" s="44"/>
      <c r="F111"/>
    </row>
    <row r="112" spans="1:11" x14ac:dyDescent="0.25">
      <c r="A112" t="s">
        <v>82</v>
      </c>
      <c r="B112">
        <v>4775</v>
      </c>
      <c r="C112">
        <v>5250</v>
      </c>
      <c r="D112" s="44">
        <v>475</v>
      </c>
      <c r="E112" s="44"/>
      <c r="F112"/>
    </row>
    <row r="113" spans="1:11" x14ac:dyDescent="0.25">
      <c r="A113" t="s">
        <v>83</v>
      </c>
      <c r="B113">
        <v>2460</v>
      </c>
      <c r="C113">
        <v>0</v>
      </c>
      <c r="D113" s="44">
        <v>-2460</v>
      </c>
      <c r="E113" s="44"/>
      <c r="F113"/>
    </row>
    <row r="114" spans="1:11" ht="15.75" thickBot="1" x14ac:dyDescent="0.3">
      <c r="B114" s="33">
        <f>SUM(B55:B113)</f>
        <v>479695</v>
      </c>
      <c r="C114" s="33">
        <f>SUM(C55:C113)</f>
        <v>462579</v>
      </c>
      <c r="D114" s="33">
        <f>SUM(D55:D113)</f>
        <v>-17116</v>
      </c>
    </row>
    <row r="115" spans="1:11" ht="15.75" thickTop="1" x14ac:dyDescent="0.25">
      <c r="B115" s="18"/>
      <c r="C115" s="18"/>
      <c r="D115" s="18"/>
    </row>
    <row r="116" spans="1:11" x14ac:dyDescent="0.25">
      <c r="K116" s="26"/>
    </row>
    <row r="117" spans="1:11" x14ac:dyDescent="0.25">
      <c r="A117" s="30" t="s">
        <v>21</v>
      </c>
      <c r="K117" s="26"/>
    </row>
    <row r="118" spans="1:11" x14ac:dyDescent="0.25">
      <c r="A118" s="30" t="s">
        <v>22</v>
      </c>
      <c r="B118" s="36" t="s">
        <v>20</v>
      </c>
      <c r="C118" s="36" t="s">
        <v>23</v>
      </c>
      <c r="F118" s="2"/>
      <c r="G118" s="2"/>
      <c r="H118" s="26"/>
    </row>
    <row r="119" spans="1:11" x14ac:dyDescent="0.25">
      <c r="A119" s="37" t="s">
        <v>10</v>
      </c>
      <c r="F119" s="2"/>
      <c r="G119" s="2"/>
      <c r="H119" s="26"/>
    </row>
    <row r="120" spans="1:11" x14ac:dyDescent="0.25">
      <c r="A120" s="38" t="s">
        <v>58</v>
      </c>
      <c r="B120" s="31"/>
      <c r="F120" s="2"/>
      <c r="G120" s="2"/>
      <c r="H120" s="26"/>
    </row>
    <row r="121" spans="1:11" x14ac:dyDescent="0.25">
      <c r="A121" s="38" t="s">
        <v>24</v>
      </c>
      <c r="B121" s="31"/>
      <c r="F121" s="2"/>
      <c r="G121" s="2"/>
      <c r="H121" s="26"/>
    </row>
    <row r="122" spans="1:11" x14ac:dyDescent="0.25">
      <c r="A122" s="38" t="s">
        <v>25</v>
      </c>
      <c r="B122" s="31"/>
      <c r="F122" s="2"/>
      <c r="G122" s="2"/>
      <c r="H122" s="2"/>
    </row>
    <row r="123" spans="1:11" x14ac:dyDescent="0.25">
      <c r="A123" s="38" t="s">
        <v>26</v>
      </c>
      <c r="B123" s="31"/>
      <c r="F123" s="2"/>
      <c r="G123" s="2"/>
      <c r="H123" s="2"/>
    </row>
    <row r="124" spans="1:11" x14ac:dyDescent="0.25">
      <c r="A124" s="38" t="s">
        <v>27</v>
      </c>
      <c r="B124" s="31">
        <v>-67</v>
      </c>
      <c r="F124" s="2"/>
      <c r="G124" s="2"/>
      <c r="H124" s="2"/>
    </row>
    <row r="125" spans="1:11" x14ac:dyDescent="0.25">
      <c r="A125" s="38" t="s">
        <v>28</v>
      </c>
      <c r="B125" s="31"/>
      <c r="F125" s="2"/>
      <c r="G125" s="2"/>
      <c r="H125" s="2"/>
    </row>
    <row r="126" spans="1:11" x14ac:dyDescent="0.25">
      <c r="A126" s="38" t="s">
        <v>128</v>
      </c>
      <c r="B126" s="31">
        <v>1617</v>
      </c>
      <c r="F126" s="2"/>
      <c r="G126" s="2"/>
      <c r="H126" s="2"/>
    </row>
    <row r="127" spans="1:11" x14ac:dyDescent="0.25">
      <c r="A127" s="38" t="s">
        <v>29</v>
      </c>
      <c r="B127" s="31"/>
      <c r="F127" s="2"/>
      <c r="G127" s="2"/>
      <c r="H127" s="2"/>
    </row>
    <row r="128" spans="1:11" x14ac:dyDescent="0.25">
      <c r="A128" s="38" t="s">
        <v>30</v>
      </c>
      <c r="B128" s="31"/>
      <c r="F128" s="2"/>
      <c r="G128" s="2"/>
      <c r="H128" s="2"/>
    </row>
    <row r="129" spans="1:8" x14ac:dyDescent="0.25">
      <c r="A129" s="38" t="s">
        <v>31</v>
      </c>
      <c r="B129" s="31"/>
      <c r="F129" s="2"/>
      <c r="G129" s="2"/>
      <c r="H129" s="2"/>
    </row>
    <row r="130" spans="1:8" x14ac:dyDescent="0.25">
      <c r="A130" s="38" t="s">
        <v>32</v>
      </c>
      <c r="B130" s="31">
        <v>539</v>
      </c>
      <c r="F130" s="2"/>
      <c r="G130" s="2"/>
      <c r="H130" s="2"/>
    </row>
    <row r="131" spans="1:8" x14ac:dyDescent="0.25">
      <c r="A131" s="38" t="s">
        <v>33</v>
      </c>
      <c r="B131" s="31"/>
      <c r="F131" s="2"/>
      <c r="G131" s="2"/>
      <c r="H131" s="2"/>
    </row>
    <row r="132" spans="1:8" x14ac:dyDescent="0.25">
      <c r="A132" s="38" t="s">
        <v>34</v>
      </c>
      <c r="B132" s="31">
        <v>1461</v>
      </c>
      <c r="F132" s="2"/>
      <c r="G132" s="2"/>
      <c r="H132" s="2"/>
    </row>
    <row r="133" spans="1:8" x14ac:dyDescent="0.25">
      <c r="A133" s="38" t="s">
        <v>35</v>
      </c>
      <c r="B133" s="31">
        <v>0</v>
      </c>
      <c r="C133" s="34">
        <f>SUM(B121:B133)</f>
        <v>3550</v>
      </c>
      <c r="F133" s="2"/>
      <c r="G133" s="2"/>
      <c r="H133" s="2"/>
    </row>
    <row r="134" spans="1:8" x14ac:dyDescent="0.25">
      <c r="A134" s="37" t="s">
        <v>36</v>
      </c>
      <c r="B134" s="31"/>
      <c r="C134" s="2"/>
      <c r="F134" s="2"/>
      <c r="G134" s="2"/>
      <c r="H134" s="2"/>
    </row>
    <row r="135" spans="1:8" x14ac:dyDescent="0.25">
      <c r="A135" s="38" t="s">
        <v>92</v>
      </c>
      <c r="B135" s="31"/>
      <c r="C135" s="34">
        <f>+B134</f>
        <v>0</v>
      </c>
      <c r="F135" s="2"/>
      <c r="G135" s="2"/>
      <c r="H135" s="2"/>
    </row>
    <row r="136" spans="1:8" x14ac:dyDescent="0.25">
      <c r="A136" s="37" t="s">
        <v>13</v>
      </c>
      <c r="B136" s="31"/>
      <c r="C136" s="34"/>
      <c r="F136" s="2"/>
      <c r="G136" s="2"/>
      <c r="H136" s="2"/>
    </row>
    <row r="137" spans="1:8" x14ac:dyDescent="0.25">
      <c r="A137" s="38" t="s">
        <v>93</v>
      </c>
      <c r="B137" s="31"/>
      <c r="C137" s="34">
        <v>0</v>
      </c>
      <c r="F137" s="2"/>
      <c r="G137" s="2"/>
      <c r="H137" s="2"/>
    </row>
    <row r="138" spans="1:8" x14ac:dyDescent="0.25">
      <c r="A138" s="37" t="s">
        <v>37</v>
      </c>
      <c r="B138" s="31"/>
      <c r="C138" s="34"/>
      <c r="F138" s="2"/>
      <c r="G138" s="2"/>
      <c r="H138" s="2"/>
    </row>
    <row r="139" spans="1:8" x14ac:dyDescent="0.25">
      <c r="A139" s="38" t="s">
        <v>94</v>
      </c>
      <c r="B139" s="32"/>
      <c r="C139" s="35">
        <v>0</v>
      </c>
      <c r="F139" s="2"/>
      <c r="G139" s="2"/>
      <c r="H139" s="2"/>
    </row>
    <row r="140" spans="1:8" ht="15.75" thickBot="1" x14ac:dyDescent="0.3">
      <c r="A140" s="39" t="s">
        <v>40</v>
      </c>
      <c r="B140" s="27">
        <f>SUM(B121:B138)</f>
        <v>3550</v>
      </c>
      <c r="C140" s="33">
        <f>SUM(C121:C138)</f>
        <v>3550</v>
      </c>
      <c r="F140" s="2"/>
      <c r="G140" s="2"/>
      <c r="H140" s="2"/>
    </row>
    <row r="141" spans="1:8" ht="15.75" thickTop="1" x14ac:dyDescent="0.25">
      <c r="A141" s="29"/>
    </row>
  </sheetData>
  <mergeCells count="1">
    <mergeCell ref="B5:H5"/>
  </mergeCells>
  <printOptions horizontalCentered="1"/>
  <pageMargins left="0.75" right="0.75" top="0.5" bottom="0.5" header="0.3" footer="0.3"/>
  <pageSetup scale="83" fitToHeight="0" orientation="landscape" r:id="rId1"/>
  <headerFooter>
    <oddFooter>&amp;L&amp;8&amp;D&amp;R&amp;8&amp;F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7125B-6534-4D98-9410-01FA5D3D87F6}">
  <sheetPr>
    <tabColor rgb="FFFFC000"/>
    <pageSetUpPr fitToPage="1"/>
  </sheetPr>
  <dimension ref="A1:E19"/>
  <sheetViews>
    <sheetView zoomScaleNormal="100" workbookViewId="0">
      <selection activeCell="E2" sqref="E2"/>
    </sheetView>
  </sheetViews>
  <sheetFormatPr defaultColWidth="8.85546875" defaultRowHeight="15" x14ac:dyDescent="0.25"/>
  <cols>
    <col min="1" max="1" width="26.28515625" style="2" customWidth="1"/>
    <col min="2" max="2" width="14" style="1" bestFit="1" customWidth="1"/>
    <col min="3" max="3" width="14.28515625" style="1" customWidth="1"/>
    <col min="4" max="4" width="14.5703125" style="1" customWidth="1"/>
    <col min="5" max="5" width="15" style="1" customWidth="1"/>
    <col min="6" max="17" width="14" style="2" customWidth="1"/>
    <col min="18" max="16384" width="8.85546875" style="2"/>
  </cols>
  <sheetData>
    <row r="1" spans="1:5" ht="25.9" customHeight="1" x14ac:dyDescent="0.3">
      <c r="A1" s="3"/>
    </row>
    <row r="2" spans="1:5" ht="25.9" customHeight="1" x14ac:dyDescent="0.3">
      <c r="A2" s="3"/>
      <c r="E2" s="6" t="e">
        <f>+#REF!</f>
        <v>#REF!</v>
      </c>
    </row>
    <row r="3" spans="1:5" ht="18.75" customHeight="1" x14ac:dyDescent="0.3">
      <c r="A3" s="3" t="s">
        <v>39</v>
      </c>
    </row>
    <row r="4" spans="1:5" ht="20.100000000000001" customHeight="1" x14ac:dyDescent="0.25">
      <c r="A4" s="17" t="e">
        <f>+#REF!</f>
        <v>#REF!</v>
      </c>
    </row>
    <row r="5" spans="1:5" x14ac:dyDescent="0.25">
      <c r="B5" s="52"/>
      <c r="C5" s="52"/>
      <c r="D5" s="52"/>
      <c r="E5" s="52"/>
    </row>
    <row r="6" spans="1:5" x14ac:dyDescent="0.25">
      <c r="E6" s="19"/>
    </row>
    <row r="7" spans="1:5" ht="15.75" thickBot="1" x14ac:dyDescent="0.3">
      <c r="A7" s="4"/>
      <c r="B7" s="5"/>
      <c r="C7" s="5"/>
      <c r="D7" s="5"/>
      <c r="E7" s="20"/>
    </row>
    <row r="8" spans="1:5" ht="19.149999999999999" customHeight="1" x14ac:dyDescent="0.25">
      <c r="A8" s="14"/>
      <c r="B8" s="16"/>
      <c r="C8" s="16"/>
      <c r="D8" s="15"/>
      <c r="E8" s="21"/>
    </row>
    <row r="9" spans="1:5" ht="19.149999999999999" customHeight="1" x14ac:dyDescent="0.25">
      <c r="A9" s="2" t="s">
        <v>9</v>
      </c>
      <c r="B9" s="7"/>
      <c r="C9" s="7"/>
      <c r="D9" s="7"/>
      <c r="E9" s="22"/>
    </row>
    <row r="10" spans="1:5" ht="19.149999999999999" customHeight="1" x14ac:dyDescent="0.25">
      <c r="A10" s="2" t="s">
        <v>10</v>
      </c>
      <c r="B10" s="7"/>
      <c r="C10" s="7"/>
      <c r="D10" s="7"/>
      <c r="E10" s="22"/>
    </row>
    <row r="11" spans="1:5" ht="19.149999999999999" customHeight="1" x14ac:dyDescent="0.25">
      <c r="A11" s="2" t="s">
        <v>11</v>
      </c>
      <c r="B11" s="7"/>
      <c r="C11" s="7"/>
      <c r="D11" s="7"/>
      <c r="E11" s="22"/>
    </row>
    <row r="12" spans="1:5" ht="19.149999999999999" customHeight="1" x14ac:dyDescent="0.25">
      <c r="A12" s="2" t="s">
        <v>12</v>
      </c>
      <c r="B12" s="7"/>
      <c r="C12" s="7"/>
      <c r="D12" s="7"/>
      <c r="E12" s="22"/>
    </row>
    <row r="13" spans="1:5" ht="19.149999999999999" customHeight="1" x14ac:dyDescent="0.25">
      <c r="A13" s="2" t="s">
        <v>13</v>
      </c>
      <c r="B13" s="7"/>
      <c r="C13" s="7"/>
      <c r="D13" s="7"/>
      <c r="E13" s="22"/>
    </row>
    <row r="14" spans="1:5" ht="19.149999999999999" customHeight="1" x14ac:dyDescent="0.25">
      <c r="A14" s="2" t="s">
        <v>14</v>
      </c>
      <c r="B14" s="7"/>
      <c r="C14" s="7"/>
      <c r="D14" s="7"/>
      <c r="E14" s="22"/>
    </row>
    <row r="15" spans="1:5" ht="19.149999999999999" customHeight="1" x14ac:dyDescent="0.25">
      <c r="A15" s="9" t="s">
        <v>15</v>
      </c>
      <c r="B15" s="8">
        <f t="shared" ref="B15:E15" si="0">SUM(B9:B14)</f>
        <v>0</v>
      </c>
      <c r="C15" s="8">
        <f t="shared" si="0"/>
        <v>0</v>
      </c>
      <c r="D15" s="8">
        <f t="shared" si="0"/>
        <v>0</v>
      </c>
      <c r="E15" s="23">
        <f t="shared" si="0"/>
        <v>0</v>
      </c>
    </row>
    <row r="16" spans="1:5" ht="19.149999999999999" customHeight="1" x14ac:dyDescent="0.25">
      <c r="A16" s="2" t="s">
        <v>16</v>
      </c>
      <c r="B16" s="18"/>
      <c r="D16" s="7"/>
      <c r="E16" s="22"/>
    </row>
    <row r="17" spans="1:5" ht="19.149999999999999" customHeight="1" x14ac:dyDescent="0.25">
      <c r="A17" s="2" t="s">
        <v>17</v>
      </c>
      <c r="B17" s="7"/>
      <c r="C17" s="7"/>
      <c r="D17" s="7"/>
      <c r="E17" s="22"/>
    </row>
    <row r="18" spans="1:5" ht="15" customHeight="1" thickBot="1" x14ac:dyDescent="0.3">
      <c r="A18" s="10" t="s">
        <v>18</v>
      </c>
      <c r="B18" s="11">
        <f t="shared" ref="B18:E18" si="1">SUM(B15:B17)</f>
        <v>0</v>
      </c>
      <c r="C18" s="11">
        <f t="shared" si="1"/>
        <v>0</v>
      </c>
      <c r="D18" s="11">
        <f t="shared" si="1"/>
        <v>0</v>
      </c>
      <c r="E18" s="24">
        <f t="shared" si="1"/>
        <v>0</v>
      </c>
    </row>
    <row r="19" spans="1:5" ht="15" customHeight="1" x14ac:dyDescent="0.25">
      <c r="A19" s="12"/>
      <c r="B19" s="12"/>
      <c r="C19" s="13"/>
      <c r="D19" s="13"/>
      <c r="E19" s="13"/>
    </row>
  </sheetData>
  <mergeCells count="1">
    <mergeCell ref="B5:E5"/>
  </mergeCells>
  <printOptions horizontalCentered="1"/>
  <pageMargins left="0.75" right="0.75" top="0.5" bottom="0.5" header="0.3" footer="0.3"/>
  <pageSetup orientation="landscape" r:id="rId1"/>
  <headerFooter>
    <oddFooter>&amp;L&amp;8&amp;D&amp;R&amp;8&amp;F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be2326-318d-4a6a-b4f2-fe4330988081" xsi:nil="true"/>
    <lcf76f155ced4ddcb4097134ff3c332f xmlns="e15b9e73-c977-4054-98ab-a31a3fb0ba9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24FE98A5794489482F1EED8BB33FE" ma:contentTypeVersion="17" ma:contentTypeDescription="Create a new document." ma:contentTypeScope="" ma:versionID="38248171f9b6f6f9de2b7f399f395952">
  <xsd:schema xmlns:xsd="http://www.w3.org/2001/XMLSchema" xmlns:xs="http://www.w3.org/2001/XMLSchema" xmlns:p="http://schemas.microsoft.com/office/2006/metadata/properties" xmlns:ns2="e15b9e73-c977-4054-98ab-a31a3fb0ba9e" xmlns:ns3="8bbe2326-318d-4a6a-b4f2-fe4330988081" targetNamespace="http://schemas.microsoft.com/office/2006/metadata/properties" ma:root="true" ma:fieldsID="243e7bb699b15ee04bcac93031a576b9" ns2:_="" ns3:_="">
    <xsd:import namespace="e15b9e73-c977-4054-98ab-a31a3fb0ba9e"/>
    <xsd:import namespace="8bbe2326-318d-4a6a-b4f2-fe43309880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b9e73-c977-4054-98ab-a31a3fb0ba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ea4fd07-bb52-4003-87b7-be48705374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be2326-318d-4a6a-b4f2-fe433098808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74eed02-18ea-4b50-ab8c-d324e9bdf24e}" ma:internalName="TaxCatchAll" ma:showField="CatchAllData" ma:web="8bbe2326-318d-4a6a-b4f2-fe43309880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869687-58FF-41F3-A882-1378BB9AA6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F49517-401C-42BA-9031-46B044F7B53F}">
  <ds:schemaRefs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8bbe2326-318d-4a6a-b4f2-fe4330988081"/>
    <ds:schemaRef ds:uri="e15b9e73-c977-4054-98ab-a31a3fb0ba9e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3B960EF-6941-4CB3-BA10-DB883B06DA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5b9e73-c977-4054-98ab-a31a3fb0ba9e"/>
    <ds:schemaRef ds:uri="8bbe2326-318d-4a6a-b4f2-fe43309880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Fees - Adjustment</vt:lpstr>
      <vt:lpstr>Attachment F - Financial Aid</vt:lpstr>
      <vt:lpstr>'Attachment F - Financial Aid'!Print_Area</vt:lpstr>
      <vt:lpstr>'Fees - Adjustment'!Print_Area</vt:lpstr>
      <vt:lpstr>'Fees - Adjustment'!Print_Titles</vt:lpstr>
    </vt:vector>
  </TitlesOfParts>
  <Manager/>
  <Company>Cal Poly Pomona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 Lee</dc:creator>
  <cp:keywords/>
  <dc:description/>
  <cp:lastModifiedBy>Nicholas Norimoto</cp:lastModifiedBy>
  <cp:revision/>
  <cp:lastPrinted>2025-03-13T15:52:29Z</cp:lastPrinted>
  <dcterms:created xsi:type="dcterms:W3CDTF">2023-04-10T21:39:14Z</dcterms:created>
  <dcterms:modified xsi:type="dcterms:W3CDTF">2026-05-01T18:35:19Z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0x010100FEF24FE98A5794489482F1EED8BB33FE</vt:lpwstr>
  </property>
  <property fmtid="{D5CDD505-2E9C-101B-9397-08002B2CF9AE}" pid="3" name="MediaServiceImageTags">
    <vt:lpwstr/>
  </property>
</Properties>
</file>