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fsaa.ad.cpp.edu\departments\budget\Sebastian\Accessible Documents\FY2023-24\"/>
    </mc:Choice>
  </mc:AlternateContent>
  <xr:revisionPtr revIDLastSave="0" documentId="14_{DDFC2DAF-C0AE-4757-83A4-5C3155C48D1E}" xr6:coauthVersionLast="47" xr6:coauthVersionMax="47" xr10:uidLastSave="{00000000-0000-0000-0000-000000000000}"/>
  <bookViews>
    <workbookView xWindow="-28920" yWindow="-120" windowWidth="29040" windowHeight="15720" activeTab="1" xr2:uid="{F71691FD-AF3E-414F-85A8-3F844B4112D6}"/>
  </bookViews>
  <sheets>
    <sheet name="Fees - Adjustment" sheetId="13" r:id="rId1"/>
    <sheet name="Fees - Original" sheetId="5" r:id="rId2"/>
    <sheet name="Attachment F - Financial Aid" sheetId="6" state="hidden" r:id="rId3"/>
  </sheets>
  <definedNames>
    <definedName name="_xlnm.Print_Area" localSheetId="2">'Attachment F - Financial Aid'!$A$1:$E$19</definedName>
    <definedName name="_xlnm.Print_Area" localSheetId="0">'Fees - Adjustment'!$A$1:$I$100</definedName>
    <definedName name="_xlnm.Print_Area" localSheetId="1">'Fees - Original'!$A$1:$I$56</definedName>
    <definedName name="_xlnm.Print_Titles" localSheetId="0">'Fees - Adjustment'!$1:$4</definedName>
    <definedName name="_xlnm.Print_Titles" localSheetId="1">'Fees - Original'!$1:$4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13" l="1"/>
  <c r="C99" i="13"/>
  <c r="B99" i="13"/>
  <c r="H17" i="13"/>
  <c r="I17" i="13" s="1"/>
  <c r="B74" i="13"/>
  <c r="C15" i="13"/>
  <c r="C18" i="13" s="1"/>
  <c r="D13" i="5"/>
  <c r="B10" i="5"/>
  <c r="C46" i="5"/>
  <c r="C45" i="5"/>
  <c r="C44" i="5"/>
  <c r="B46" i="5"/>
  <c r="B45" i="5"/>
  <c r="B44" i="5"/>
  <c r="C97" i="13"/>
  <c r="C95" i="13"/>
  <c r="C93" i="13"/>
  <c r="I16" i="13"/>
  <c r="G15" i="13"/>
  <c r="G18" i="13" s="1"/>
  <c r="F15" i="13"/>
  <c r="F18" i="13" s="1"/>
  <c r="E15" i="13"/>
  <c r="E18" i="13" s="1"/>
  <c r="D15" i="13"/>
  <c r="D18" i="13" s="1"/>
  <c r="B15" i="13"/>
  <c r="B18" i="13" s="1"/>
  <c r="I14" i="13"/>
  <c r="I13" i="13"/>
  <c r="I12" i="13"/>
  <c r="I11" i="13"/>
  <c r="I9" i="13"/>
  <c r="D55" i="5"/>
  <c r="F13" i="5" s="1"/>
  <c r="C51" i="5"/>
  <c r="B51" i="5"/>
  <c r="D50" i="5"/>
  <c r="D49" i="5"/>
  <c r="C24" i="5"/>
  <c r="B24" i="5"/>
  <c r="C43" i="5"/>
  <c r="B43" i="5"/>
  <c r="D42" i="5"/>
  <c r="D41" i="5"/>
  <c r="D40" i="5"/>
  <c r="D39" i="5"/>
  <c r="D46" i="5" s="1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3" i="5"/>
  <c r="C10" i="5" s="1"/>
  <c r="D22" i="5"/>
  <c r="H10" i="13" l="1"/>
  <c r="D45" i="5"/>
  <c r="D12" i="5" s="1"/>
  <c r="D44" i="5"/>
  <c r="D10" i="5" s="1"/>
  <c r="D51" i="5"/>
  <c r="D24" i="5"/>
  <c r="D43" i="5"/>
  <c r="H15" i="13" l="1"/>
  <c r="H18" i="13" s="1"/>
  <c r="I10" i="13"/>
  <c r="I15" i="13" s="1"/>
  <c r="I18" i="13" s="1"/>
  <c r="C15" i="5"/>
  <c r="C18" i="5" s="1"/>
  <c r="B15" i="5"/>
  <c r="B18" i="5" s="1"/>
  <c r="D15" i="5"/>
  <c r="D18" i="5" s="1"/>
  <c r="I16" i="5"/>
  <c r="D15" i="6" l="1"/>
  <c r="D18" i="6" s="1"/>
  <c r="C15" i="6"/>
  <c r="C18" i="6" s="1"/>
  <c r="B15" i="6"/>
  <c r="B18" i="6" s="1"/>
  <c r="E15" i="6"/>
  <c r="E18" i="6" s="1"/>
  <c r="A4" i="6"/>
  <c r="E2" i="6"/>
  <c r="E15" i="5" l="1"/>
  <c r="E18" i="5" s="1"/>
  <c r="I17" i="5"/>
  <c r="I14" i="5"/>
  <c r="I13" i="5"/>
  <c r="I12" i="5"/>
  <c r="I11" i="5"/>
  <c r="I10" i="5"/>
  <c r="I9" i="5"/>
  <c r="I15" i="5" l="1"/>
  <c r="I18" i="5" s="1"/>
  <c r="H15" i="5"/>
  <c r="H18" i="5" s="1"/>
  <c r="G15" i="5"/>
  <c r="G18" i="5" s="1"/>
  <c r="F15" i="5"/>
  <c r="F18" i="5" s="1"/>
</calcChain>
</file>

<file path=xl/sharedStrings.xml><?xml version="1.0" encoding="utf-8"?>
<sst xmlns="http://schemas.openxmlformats.org/spreadsheetml/2006/main" count="173" uniqueCount="135">
  <si>
    <t>BPA #23-06</t>
  </si>
  <si>
    <t>Attachment A: Fees (Adjustment)</t>
  </si>
  <si>
    <t>Fee Revenue Adjustments</t>
  </si>
  <si>
    <t>Catetory I
Doctoral
Differential
Fee*</t>
  </si>
  <si>
    <t>Category I
Graduate Business Prof Fee</t>
  </si>
  <si>
    <t xml:space="preserve">
Category II Student Success
Fee</t>
  </si>
  <si>
    <t>Category II
Student Health
Fee*</t>
  </si>
  <si>
    <t>Category II
Orientation
Fee*</t>
  </si>
  <si>
    <t>Category III
Misc. Course Fees</t>
  </si>
  <si>
    <t>Category IV
Fees</t>
  </si>
  <si>
    <t>23-24
Budget Allocation</t>
  </si>
  <si>
    <t>Office of the President</t>
  </si>
  <si>
    <t>Academic Affairs</t>
  </si>
  <si>
    <t>Administrative Affairs</t>
  </si>
  <si>
    <t>IT&amp;IP</t>
  </si>
  <si>
    <t>Student Affairs</t>
  </si>
  <si>
    <t>University Advancement</t>
  </si>
  <si>
    <t>Division Total</t>
  </si>
  <si>
    <t>University Level Financial Aid</t>
  </si>
  <si>
    <t>University Level</t>
  </si>
  <si>
    <t>CPP Campus Total</t>
  </si>
  <si>
    <t>*No fee adjustments yet as more revenue will be collected in Q4; adjust at year end.</t>
  </si>
  <si>
    <t>Category III</t>
  </si>
  <si>
    <t>Amount</t>
  </si>
  <si>
    <t>AH202 - Clinical Anatomy Lab</t>
  </si>
  <si>
    <t>AH335 - AHS 3235L - Lb Prcdr Clnc Path</t>
  </si>
  <si>
    <t>AH363 - AHS 3263L - Srgcl Nursng Sklls</t>
  </si>
  <si>
    <t>AH369 - Lab Animal Mgmt Rules &amp; Reg</t>
  </si>
  <si>
    <t>AH407 - AH407-Critical Care</t>
  </si>
  <si>
    <t>AM280 - AMM 2800L - Apprl Cstrctn Qlty</t>
  </si>
  <si>
    <t>AM360 - AMM 3600L - Txtle Qlty Assrnce</t>
  </si>
  <si>
    <t>AM414 - AMM 4140L - Apprl Prd Dev Sim</t>
  </si>
  <si>
    <t>AV114 - Food Animal Science Lab</t>
  </si>
  <si>
    <t>AV125 - Equine Management Lab</t>
  </si>
  <si>
    <t>AV350 - Anat &amp; Phys of Domestic Animal</t>
  </si>
  <si>
    <t>AV430 - Biotech App in Animal Science</t>
  </si>
  <si>
    <t>BI111 - BIO111L - Life Science Lab</t>
  </si>
  <si>
    <t>BI115 - BIO115L - Basic Biology Lab</t>
  </si>
  <si>
    <t>BI121 - BIO121L - Energy &amp; Matter Lab</t>
  </si>
  <si>
    <t>BI122 - BIO1220L-Foundations of Bio</t>
  </si>
  <si>
    <t>BI206 - BIO2060L-Basic Micro Lab</t>
  </si>
  <si>
    <t>BI235 - BIO235L - Human Physiology</t>
  </si>
  <si>
    <t>BI440 - BI440 - Stem Cell Lab</t>
  </si>
  <si>
    <t>BI465 - BI465 - Immunology Lab</t>
  </si>
  <si>
    <t>BI467 - BIO4670L-Gen Virology Lab Fee</t>
  </si>
  <si>
    <t>CE320 - CE3201L-Environ Resource Mgmt</t>
  </si>
  <si>
    <t>CE340 - CE3401L-Geotechnical Engineer</t>
  </si>
  <si>
    <t>CE420 - CE4201L-Water Supply Lab Fee</t>
  </si>
  <si>
    <t>CE543 - CE5431L-Subsurface Explor &amp; Ch</t>
  </si>
  <si>
    <t>CH121 - CHM 1210L-General Chemistry</t>
  </si>
  <si>
    <t>CH122 - CHM 1220L-General Chemistry</t>
  </si>
  <si>
    <t>CH201 - CHM2010-Elemt Organic Chem Lab</t>
  </si>
  <si>
    <t>CH221 - CHM221L - Quantitative Analys</t>
  </si>
  <si>
    <t>CH314 - CHM3140L-Organic Chem I Lab</t>
  </si>
  <si>
    <t>CH315 - CHM3150L-Organic Chemistry II</t>
  </si>
  <si>
    <t>CH327 - CH3270L-Biochemistry Lab I</t>
  </si>
  <si>
    <t>EE100 - ECE Lab Fee</t>
  </si>
  <si>
    <t>FS427 - FS4271L-Food Processing</t>
  </si>
  <si>
    <t>HT250 - HRT2550-Healthy Amer Cuisine</t>
  </si>
  <si>
    <t>HT281 - HRT281-Professional Cook</t>
  </si>
  <si>
    <t>HT312 - HRT 312-Beer and Culture</t>
  </si>
  <si>
    <t>HT315 - HRT315-Wines,Beer,Spirit</t>
  </si>
  <si>
    <t>HT324 - HRT324-World Cuisine</t>
  </si>
  <si>
    <t>HT325 - HRT325-Prof Health Cooking</t>
  </si>
  <si>
    <t>HT381 - HRT381-Professional Cook I</t>
  </si>
  <si>
    <t>MF201 - Manufact Sys and Proc Lab Fee</t>
  </si>
  <si>
    <t>NT121 - NTR1210L-Intro to Food</t>
  </si>
  <si>
    <t>PL112 - PLT1120L-Landscape Horticultur</t>
  </si>
  <si>
    <t>TX005 - Dietetic Internship</t>
  </si>
  <si>
    <t>TX011 - ADA Trans Evaluation</t>
  </si>
  <si>
    <t>VC312 - VCD1312A-Begin Life Drawing</t>
  </si>
  <si>
    <t>VC330 - VCD1330A-Intro to Clay</t>
  </si>
  <si>
    <t>VC361 - VCD3361A-Life Drawing</t>
  </si>
  <si>
    <t>VC364 - VCD3364A-Ceramica</t>
  </si>
  <si>
    <t>VC365 - VCD3365A-Fundamental of Sculp</t>
  </si>
  <si>
    <t>Category IV</t>
  </si>
  <si>
    <t>Division</t>
  </si>
  <si>
    <t>Subtotal</t>
  </si>
  <si>
    <t>C4401 - Chemistry</t>
  </si>
  <si>
    <t>C4403 - Diploma*</t>
  </si>
  <si>
    <t>C4404 - Physical Education</t>
  </si>
  <si>
    <t>C4406 - Library Obligations</t>
  </si>
  <si>
    <t>C4407 - Library Fines/Late Fees</t>
  </si>
  <si>
    <t>C4413 - Math/Calculus Placement</t>
  </si>
  <si>
    <t>C4415 - Special Exam Revenue</t>
  </si>
  <si>
    <t>TX019 - Credential Evaluation*</t>
  </si>
  <si>
    <t>TX038 - Grad Writing Test</t>
  </si>
  <si>
    <t>TX040 - IGE Trust</t>
  </si>
  <si>
    <t>TX048 - PCPT</t>
  </si>
  <si>
    <t>TX051 - Musical Instrument Repair</t>
  </si>
  <si>
    <t>TX058 - Proj &amp; Thesis Binding</t>
  </si>
  <si>
    <t>Admin Affairs</t>
  </si>
  <si>
    <t>TX008 - Univ Acctg*</t>
  </si>
  <si>
    <t>501813 - Medical Services*</t>
  </si>
  <si>
    <t>Advancement</t>
  </si>
  <si>
    <t>C4402 - Commencement*</t>
  </si>
  <si>
    <t>Attachment B: Fees (Original)</t>
  </si>
  <si>
    <t>Benefits Allocation &amp; Adjustment</t>
  </si>
  <si>
    <t>Catetory I
Doctoral
Differential
Fee</t>
  </si>
  <si>
    <t>Category II
Student Health
Fee</t>
  </si>
  <si>
    <t>Category II
Orientation
Fee</t>
  </si>
  <si>
    <t>see footnote</t>
  </si>
  <si>
    <t>Category I</t>
  </si>
  <si>
    <t>Benefits</t>
  </si>
  <si>
    <t>Other</t>
  </si>
  <si>
    <t>Total</t>
  </si>
  <si>
    <t>Doctoral Differential</t>
  </si>
  <si>
    <t>Graduate Professional Fee</t>
  </si>
  <si>
    <t>Category II - Student Success Fee</t>
  </si>
  <si>
    <t>Acad Aff 603090-POM01-16900-0406-C3508</t>
  </si>
  <si>
    <t>Acad Aff 603090-POM01-16910-0406-C3500</t>
  </si>
  <si>
    <t>Acad Aff 603090-POM01-16920-0406-C3505</t>
  </si>
  <si>
    <t>Acad Aff 603090-POM01-20100-0407-C3506</t>
  </si>
  <si>
    <t>Acad Aff 603090-POM01-21810-0406-C3500</t>
  </si>
  <si>
    <t>Acad Aff 603090-POM01-29700-0406-C3503</t>
  </si>
  <si>
    <t>Acad Aff 603090-POM01-44600-0406-C3503</t>
  </si>
  <si>
    <t>Acad Aff 603090-POM01-64000-0503-C3503</t>
  </si>
  <si>
    <t>Acad Aff 603090-POM01-64100-0503-C3503</t>
  </si>
  <si>
    <t>IT&amp;IP 603090-POM01-34710-0409-C3563</t>
  </si>
  <si>
    <t>IT&amp;IP 603090-POM01-34721-0409-C3560</t>
  </si>
  <si>
    <t>IT&amp;IP 603090-POM01-34730-0409-C3561</t>
  </si>
  <si>
    <t>IT&amp;IP 603090-POM01-34730-0409-C3562</t>
  </si>
  <si>
    <t>Stud Aff 603090-POM01-61100-0502-C3525</t>
  </si>
  <si>
    <t>Academic Affairs - benefits offset</t>
  </si>
  <si>
    <t>IT&amp;IP - benefits offset</t>
  </si>
  <si>
    <t>Student Affairs - benefits offset</t>
  </si>
  <si>
    <t>DSA</t>
  </si>
  <si>
    <t>Category II - Student Health</t>
  </si>
  <si>
    <t>Student Health 61900</t>
  </si>
  <si>
    <t>Student Health 64700</t>
  </si>
  <si>
    <t>Benefits budget adjusted to match position budget details; offset 660003.</t>
  </si>
  <si>
    <t>Category II - Orientation*</t>
  </si>
  <si>
    <t>Orientation Fee</t>
  </si>
  <si>
    <t>Attachment F: Financial Aid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</si>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</sst>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2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9">
    <xf numFmtId="0" fontId="0" fillId="0" borderId="0" xfId="0"/>
    <xf numFmtId="37" fontId="0" fillId="0" borderId="0" xfId="0" applyNumberFormat="1" applyAlignment="1">
      <alignment horizontal="center"/>
    </xf>
    <xf numFmtId="37" fontId="0" fillId="0" borderId="0" xfId="0" applyNumberFormat="1"/>
    <xf numFmtId="37" fontId="2" fillId="0" borderId="0" xfId="0" applyNumberFormat="1" applyFont="1"/>
    <xf numFmtId="37" fontId="0" fillId="0" borderId="0" xfId="0" applyNumberFormat="1" applyAlignment="1">
      <alignment horizontal="center" wrapText="1"/>
    </xf>
    <xf numFmtId="37" fontId="1" fillId="0" borderId="0" xfId="0" applyNumberFormat="1" applyFont="1" applyAlignment="1">
      <alignment horizontal="center" wrapText="1"/>
    </xf>
    <xf numFmtId="37" fontId="1" fillId="0" borderId="0" xfId="0" applyNumberFormat="1" applyFont="1" applyAlignment="1">
      <alignment horizontal="center"/>
    </xf>
    <xf numFmtId="164" fontId="0" fillId="0" borderId="0" xfId="1" applyNumberFormat="1" applyFont="1" applyFill="1" applyAlignment="1">
      <alignment horizontal="right" indent="1"/>
    </xf>
    <xf numFmtId="164" fontId="1" fillId="0" borderId="2" xfId="1" applyNumberFormat="1" applyFont="1" applyFill="1" applyBorder="1" applyAlignment="1">
      <alignment horizontal="right" indent="1"/>
    </xf>
    <xf numFmtId="37" fontId="1" fillId="0" borderId="2" xfId="0" applyNumberFormat="1" applyFont="1" applyBorder="1"/>
    <xf numFmtId="5" fontId="1" fillId="0" borderId="4" xfId="0" applyNumberFormat="1" applyFont="1" applyBorder="1"/>
    <xf numFmtId="164" fontId="1" fillId="0" borderId="4" xfId="1" applyNumberFormat="1" applyFont="1" applyFill="1" applyBorder="1" applyAlignment="1">
      <alignment horizontal="right" indent="1"/>
    </xf>
    <xf numFmtId="5" fontId="1" fillId="0" borderId="0" xfId="0" applyNumberFormat="1" applyFont="1"/>
    <xf numFmtId="5" fontId="1" fillId="0" borderId="0" xfId="0" applyNumberFormat="1" applyFont="1" applyAlignment="1">
      <alignment horizontal="right" indent="1"/>
    </xf>
    <xf numFmtId="37" fontId="0" fillId="0" borderId="6" xfId="0" applyNumberFormat="1" applyBorder="1" applyAlignment="1">
      <alignment horizontal="center" wrapText="1"/>
    </xf>
    <xf numFmtId="37" fontId="3" fillId="0" borderId="6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wrapText="1"/>
    </xf>
    <xf numFmtId="14" fontId="5" fillId="0" borderId="0" xfId="0" applyNumberFormat="1" applyFont="1" applyAlignment="1">
      <alignment horizontal="left"/>
    </xf>
    <xf numFmtId="37" fontId="0" fillId="0" borderId="0" xfId="0" applyNumberFormat="1" applyAlignment="1">
      <alignment horizontal="right"/>
    </xf>
    <xf numFmtId="37" fontId="0" fillId="2" borderId="1" xfId="0" applyNumberFormat="1" applyFill="1" applyBorder="1" applyAlignment="1">
      <alignment horizontal="center"/>
    </xf>
    <xf numFmtId="37" fontId="1" fillId="2" borderId="1" xfId="0" applyNumberFormat="1" applyFont="1" applyFill="1" applyBorder="1" applyAlignment="1">
      <alignment horizontal="center" wrapText="1"/>
    </xf>
    <xf numFmtId="37" fontId="3" fillId="2" borderId="7" xfId="0" applyNumberFormat="1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right" indent="1"/>
    </xf>
    <xf numFmtId="164" fontId="1" fillId="2" borderId="3" xfId="1" applyNumberFormat="1" applyFont="1" applyFill="1" applyBorder="1" applyAlignment="1">
      <alignment horizontal="right" indent="1"/>
    </xf>
    <xf numFmtId="164" fontId="1" fillId="2" borderId="5" xfId="1" applyNumberFormat="1" applyFont="1" applyFill="1" applyBorder="1" applyAlignment="1">
      <alignment horizontal="right" indent="1"/>
    </xf>
    <xf numFmtId="9" fontId="0" fillId="0" borderId="0" xfId="2" applyFont="1" applyAlignment="1">
      <alignment horizontal="center"/>
    </xf>
    <xf numFmtId="37" fontId="0" fillId="0" borderId="8" xfId="0" applyNumberFormat="1" applyBorder="1" applyAlignment="1">
      <alignment horizontal="center"/>
    </xf>
    <xf numFmtId="3" fontId="6" fillId="0" borderId="0" xfId="0" applyNumberFormat="1" applyFont="1"/>
    <xf numFmtId="164" fontId="0" fillId="0" borderId="0" xfId="1" applyNumberFormat="1" applyFont="1"/>
    <xf numFmtId="37" fontId="0" fillId="0" borderId="9" xfId="0" applyNumberFormat="1" applyBorder="1" applyAlignment="1">
      <alignment horizontal="right"/>
    </xf>
    <xf numFmtId="37" fontId="0" fillId="0" borderId="0" xfId="0" applyNumberFormat="1" applyAlignment="1">
      <alignment horizontal="left"/>
    </xf>
    <xf numFmtId="37" fontId="7" fillId="0" borderId="0" xfId="0" applyNumberFormat="1" applyFont="1"/>
    <xf numFmtId="37" fontId="0" fillId="0" borderId="10" xfId="0" applyNumberFormat="1" applyBorder="1"/>
    <xf numFmtId="37" fontId="0" fillId="0" borderId="2" xfId="0" applyNumberFormat="1" applyBorder="1"/>
    <xf numFmtId="5" fontId="0" fillId="0" borderId="0" xfId="0" applyNumberFormat="1"/>
    <xf numFmtId="37" fontId="0" fillId="0" borderId="2" xfId="0" applyNumberFormat="1" applyBorder="1" applyAlignment="1">
      <alignment horizontal="right"/>
    </xf>
    <xf numFmtId="164" fontId="8" fillId="0" borderId="0" xfId="1" applyNumberFormat="1" applyFont="1" applyFill="1" applyAlignment="1">
      <alignment horizontal="right" indent="1"/>
    </xf>
    <xf numFmtId="37" fontId="10" fillId="0" borderId="0" xfId="0" applyNumberFormat="1" applyFont="1"/>
    <xf numFmtId="43" fontId="0" fillId="0" borderId="0" xfId="1" applyFont="1" applyAlignment="1">
      <alignment horizontal="righ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center"/>
    </xf>
    <xf numFmtId="165" fontId="0" fillId="0" borderId="9" xfId="3" applyNumberFormat="1" applyFont="1" applyBorder="1" applyAlignment="1">
      <alignment horizontal="right"/>
    </xf>
    <xf numFmtId="165" fontId="0" fillId="0" borderId="0" xfId="3" applyNumberFormat="1" applyFont="1" applyAlignment="1">
      <alignment horizontal="right"/>
    </xf>
    <xf numFmtId="165" fontId="0" fillId="0" borderId="0" xfId="3" applyNumberFormat="1" applyFont="1" applyAlignment="1">
      <alignment horizontal="center"/>
    </xf>
    <xf numFmtId="37" fontId="10" fillId="0" borderId="0" xfId="0" applyNumberFormat="1" applyFont="1" applyAlignment="1">
      <alignment horizontal="center"/>
    </xf>
    <xf numFmtId="37" fontId="9" fillId="0" borderId="0" xfId="0" applyNumberFormat="1" applyFont="1" applyAlignment="1">
      <alignment horizontal="left" indent="1"/>
    </xf>
    <xf numFmtId="0" fontId="0" fillId="0" borderId="0" xfId="0" applyAlignment="1">
      <alignment horizontal="left" indent="2"/>
    </xf>
    <xf numFmtId="37" fontId="0" fillId="0" borderId="0" xfId="0" applyNumberFormat="1" applyAlignment="1">
      <alignment horizontal="left" indent="1"/>
    </xf>
    <xf numFmtId="37" fontId="1" fillId="0" borderId="0" xfId="0" applyNumberFormat="1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0</xdr:col>
      <xdr:colOff>2125658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6476DA-F72F-4515-984B-9EF260FAE3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8755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0</xdr:col>
      <xdr:colOff>2125658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0C5BB4-0C6F-43BC-B600-1C86F4ED3F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7993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319718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B531D6-7B11-440A-A8EB-45CDA67E5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7993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67D6-FCFA-48D8-83CD-15B198DB773A}">
  <sheetPr>
    <tabColor rgb="FFFFC000"/>
    <pageSetUpPr fitToPage="1"/>
  </sheetPr>
  <dimension ref="A1:K100"/>
  <sheetViews>
    <sheetView zoomScale="98" zoomScaleNormal="98" workbookViewId="0">
      <selection activeCell="B18" sqref="B18"/>
    </sheetView>
  </sheetViews>
  <sheetFormatPr defaultColWidth="8.85546875" defaultRowHeight="15" x14ac:dyDescent="0.25"/>
  <cols>
    <col min="1" max="1" width="39.85546875" style="2" customWidth="1"/>
    <col min="2" max="8" width="13" style="1" customWidth="1"/>
    <col min="9" max="19" width="14" style="2" customWidth="1"/>
    <col min="20" max="16384" width="8.85546875" style="2"/>
  </cols>
  <sheetData>
    <row r="1" spans="1:9" ht="25.9" customHeight="1" x14ac:dyDescent="0.3">
      <c r="A1" s="3"/>
    </row>
    <row r="2" spans="1:9" ht="25.9" customHeight="1" x14ac:dyDescent="0.3">
      <c r="A2" s="3"/>
      <c r="H2" s="6"/>
      <c r="I2" s="6" t="s">
        <v>0</v>
      </c>
    </row>
    <row r="3" spans="1:9" ht="18.75" customHeight="1" x14ac:dyDescent="0.3">
      <c r="A3" s="3" t="s">
        <v>1</v>
      </c>
    </row>
    <row r="4" spans="1:9" ht="20.100000000000001" customHeight="1" x14ac:dyDescent="0.25">
      <c r="A4" s="17" t="s">
        <v>2</v>
      </c>
      <c r="B4" s="25"/>
    </row>
    <row r="5" spans="1:9" ht="15.75" x14ac:dyDescent="0.25">
      <c r="A5" s="17">
        <v>45386</v>
      </c>
      <c r="B5" s="48"/>
      <c r="C5" s="48"/>
      <c r="D5" s="48"/>
      <c r="E5" s="48"/>
      <c r="F5" s="48"/>
      <c r="G5" s="48"/>
      <c r="H5" s="48"/>
    </row>
    <row r="6" spans="1:9" x14ac:dyDescent="0.25">
      <c r="I6" s="19"/>
    </row>
    <row r="7" spans="1:9" ht="75.75" thickBot="1" x14ac:dyDescent="0.3">
      <c r="A7" s="4"/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20" t="s">
        <v>10</v>
      </c>
    </row>
    <row r="8" spans="1:9" ht="6" customHeight="1" x14ac:dyDescent="0.25">
      <c r="A8" s="14"/>
      <c r="B8" s="16"/>
      <c r="C8" s="16"/>
      <c r="D8" s="16"/>
      <c r="E8" s="16"/>
      <c r="F8" s="16"/>
      <c r="G8" s="16"/>
      <c r="H8" s="16"/>
      <c r="I8" s="21"/>
    </row>
    <row r="9" spans="1:9" ht="19.149999999999999" customHeight="1" x14ac:dyDescent="0.25">
      <c r="A9" s="2" t="s">
        <v>11</v>
      </c>
      <c r="B9" s="7"/>
      <c r="C9" s="7"/>
      <c r="D9" s="7"/>
      <c r="E9" s="7"/>
      <c r="F9" s="7"/>
      <c r="G9" s="7"/>
      <c r="H9" s="7"/>
      <c r="I9" s="22">
        <f t="shared" ref="I9:I14" si="0">SUM(B9:H9)</f>
        <v>0</v>
      </c>
    </row>
    <row r="10" spans="1:9" ht="19.149999999999999" customHeight="1" x14ac:dyDescent="0.25">
      <c r="A10" s="2" t="s">
        <v>12</v>
      </c>
      <c r="B10" s="7"/>
      <c r="C10" s="7">
        <v>181689</v>
      </c>
      <c r="D10" s="7">
        <v>66033</v>
      </c>
      <c r="E10" s="7"/>
      <c r="F10" s="7"/>
      <c r="G10" s="7">
        <v>6913</v>
      </c>
      <c r="H10" s="7">
        <f>+C99</f>
        <v>-1788</v>
      </c>
      <c r="I10" s="22">
        <f t="shared" si="0"/>
        <v>252847</v>
      </c>
    </row>
    <row r="11" spans="1:9" ht="19.149999999999999" customHeight="1" x14ac:dyDescent="0.25">
      <c r="A11" s="2" t="s">
        <v>13</v>
      </c>
      <c r="B11" s="7"/>
      <c r="C11" s="7"/>
      <c r="D11" s="7"/>
      <c r="E11" s="7"/>
      <c r="F11" s="7"/>
      <c r="G11" s="7"/>
      <c r="H11" s="7"/>
      <c r="I11" s="22">
        <f t="shared" si="0"/>
        <v>0</v>
      </c>
    </row>
    <row r="12" spans="1:9" ht="19.149999999999999" customHeight="1" x14ac:dyDescent="0.25">
      <c r="A12" s="2" t="s">
        <v>14</v>
      </c>
      <c r="B12" s="7"/>
      <c r="C12" s="7"/>
      <c r="D12" s="7">
        <v>43087</v>
      </c>
      <c r="E12" s="7"/>
      <c r="F12" s="7"/>
      <c r="G12" s="7"/>
      <c r="H12" s="7"/>
      <c r="I12" s="22">
        <f t="shared" si="0"/>
        <v>43087</v>
      </c>
    </row>
    <row r="13" spans="1:9" ht="19.149999999999999" customHeight="1" x14ac:dyDescent="0.25">
      <c r="A13" s="2" t="s">
        <v>15</v>
      </c>
      <c r="B13" s="7"/>
      <c r="C13" s="7"/>
      <c r="D13" s="7">
        <v>55963</v>
      </c>
      <c r="E13" s="7"/>
      <c r="F13" s="7"/>
      <c r="G13" s="7"/>
      <c r="H13" s="7"/>
      <c r="I13" s="22">
        <f t="shared" si="0"/>
        <v>55963</v>
      </c>
    </row>
    <row r="14" spans="1:9" ht="19.149999999999999" customHeight="1" x14ac:dyDescent="0.25">
      <c r="A14" s="2" t="s">
        <v>16</v>
      </c>
      <c r="B14" s="7"/>
      <c r="C14" s="7"/>
      <c r="D14" s="7"/>
      <c r="E14" s="7"/>
      <c r="F14" s="7"/>
      <c r="G14" s="7"/>
      <c r="H14" s="7"/>
      <c r="I14" s="22">
        <f t="shared" si="0"/>
        <v>0</v>
      </c>
    </row>
    <row r="15" spans="1:9" ht="19.149999999999999" customHeight="1" x14ac:dyDescent="0.25">
      <c r="A15" s="9" t="s">
        <v>17</v>
      </c>
      <c r="B15" s="8">
        <f t="shared" ref="B15:I15" si="1">SUM(B9:B14)</f>
        <v>0</v>
      </c>
      <c r="C15" s="8">
        <f t="shared" si="1"/>
        <v>181689</v>
      </c>
      <c r="D15" s="8">
        <f t="shared" si="1"/>
        <v>165083</v>
      </c>
      <c r="E15" s="8">
        <f t="shared" si="1"/>
        <v>0</v>
      </c>
      <c r="F15" s="8">
        <f t="shared" si="1"/>
        <v>0</v>
      </c>
      <c r="G15" s="8">
        <f t="shared" si="1"/>
        <v>6913</v>
      </c>
      <c r="H15" s="8">
        <f t="shared" si="1"/>
        <v>-1788</v>
      </c>
      <c r="I15" s="23">
        <f t="shared" si="1"/>
        <v>351897</v>
      </c>
    </row>
    <row r="16" spans="1:9" ht="19.149999999999999" customHeight="1" x14ac:dyDescent="0.25">
      <c r="A16" s="2" t="s">
        <v>18</v>
      </c>
      <c r="B16" s="7"/>
      <c r="C16" s="7">
        <v>60563</v>
      </c>
      <c r="D16" s="18"/>
      <c r="I16" s="22">
        <f>SUM(B16:H16)</f>
        <v>60563</v>
      </c>
    </row>
    <row r="17" spans="1:11" ht="19.149999999999999" customHeight="1" x14ac:dyDescent="0.25">
      <c r="A17" s="2" t="s">
        <v>19</v>
      </c>
      <c r="B17" s="7"/>
      <c r="C17" s="7"/>
      <c r="D17" s="7"/>
      <c r="E17" s="7"/>
      <c r="F17" s="7"/>
      <c r="G17" s="7"/>
      <c r="H17" s="7">
        <f>12402+437926+17092+1891+7033+3027+6957</f>
        <v>486328</v>
      </c>
      <c r="I17" s="22">
        <f>SUM(B17:H17)</f>
        <v>486328</v>
      </c>
    </row>
    <row r="18" spans="1:11" ht="15" customHeight="1" thickBot="1" x14ac:dyDescent="0.3">
      <c r="A18" s="10" t="s">
        <v>20</v>
      </c>
      <c r="B18" s="11">
        <f t="shared" ref="B18:I18" si="2">SUM(B15:B17)</f>
        <v>0</v>
      </c>
      <c r="C18" s="11">
        <f t="shared" si="2"/>
        <v>242252</v>
      </c>
      <c r="D18" s="11">
        <f t="shared" si="2"/>
        <v>165083</v>
      </c>
      <c r="E18" s="11">
        <f t="shared" si="2"/>
        <v>0</v>
      </c>
      <c r="F18" s="11">
        <f t="shared" si="2"/>
        <v>0</v>
      </c>
      <c r="G18" s="11">
        <f t="shared" si="2"/>
        <v>6913</v>
      </c>
      <c r="H18" s="11">
        <f t="shared" si="2"/>
        <v>484540</v>
      </c>
      <c r="I18" s="24">
        <f t="shared" si="2"/>
        <v>898788</v>
      </c>
    </row>
    <row r="19" spans="1:11" ht="15" customHeight="1" x14ac:dyDescent="0.25">
      <c r="A19" s="34" t="s">
        <v>21</v>
      </c>
      <c r="B19" s="12"/>
      <c r="C19" s="13"/>
      <c r="D19" s="13"/>
      <c r="E19" s="13"/>
      <c r="F19" s="13"/>
      <c r="G19" s="13"/>
      <c r="H19" s="13"/>
    </row>
    <row r="20" spans="1:11" ht="15" customHeight="1" x14ac:dyDescent="0.25">
      <c r="A20" s="12"/>
      <c r="B20" s="12"/>
      <c r="C20" s="13"/>
      <c r="D20" s="13"/>
      <c r="E20" s="13"/>
      <c r="F20" s="13"/>
      <c r="G20" s="13"/>
      <c r="H20" s="13"/>
    </row>
    <row r="21" spans="1:11" s="1" customFormat="1" x14ac:dyDescent="0.25">
      <c r="A21" s="2"/>
      <c r="B21" s="18"/>
      <c r="C21" s="13"/>
      <c r="D21" s="13"/>
      <c r="E21" s="13"/>
      <c r="F21" s="13"/>
      <c r="I21" s="2"/>
      <c r="J21" s="2"/>
      <c r="K21" s="2"/>
    </row>
    <row r="22" spans="1:11" s="1" customFormat="1" x14ac:dyDescent="0.25">
      <c r="A22" s="37" t="s">
        <v>22</v>
      </c>
      <c r="B22" s="44" t="s">
        <v>23</v>
      </c>
      <c r="C22" s="18"/>
      <c r="D22" s="18"/>
      <c r="I22" s="2"/>
      <c r="J22" s="2"/>
      <c r="K22" s="2"/>
    </row>
    <row r="23" spans="1:11" s="1" customFormat="1" x14ac:dyDescent="0.25">
      <c r="A23" t="s">
        <v>24</v>
      </c>
      <c r="B23" s="39">
        <v>75</v>
      </c>
      <c r="C23" s="18"/>
      <c r="D23" s="38"/>
      <c r="I23" s="2"/>
      <c r="J23" s="2"/>
      <c r="K23" s="2"/>
    </row>
    <row r="24" spans="1:11" s="1" customFormat="1" x14ac:dyDescent="0.25">
      <c r="A24" t="s">
        <v>25</v>
      </c>
      <c r="B24" s="39">
        <v>4250</v>
      </c>
      <c r="C24" s="18"/>
      <c r="D24" s="38"/>
      <c r="I24" s="2"/>
      <c r="J24" s="2"/>
      <c r="K24" s="2"/>
    </row>
    <row r="25" spans="1:11" s="1" customFormat="1" x14ac:dyDescent="0.25">
      <c r="A25" t="s">
        <v>26</v>
      </c>
      <c r="B25" s="39">
        <v>4375</v>
      </c>
      <c r="C25" s="18"/>
      <c r="D25" s="38"/>
      <c r="I25" s="2"/>
      <c r="J25" s="2"/>
      <c r="K25" s="2"/>
    </row>
    <row r="26" spans="1:11" s="1" customFormat="1" x14ac:dyDescent="0.25">
      <c r="A26" t="s">
        <v>27</v>
      </c>
      <c r="B26" s="39">
        <v>2000</v>
      </c>
      <c r="C26" s="18"/>
      <c r="D26" s="38"/>
      <c r="I26" s="2"/>
      <c r="J26" s="2"/>
      <c r="K26" s="2"/>
    </row>
    <row r="27" spans="1:11" s="1" customFormat="1" x14ac:dyDescent="0.25">
      <c r="A27" t="s">
        <v>28</v>
      </c>
      <c r="B27" s="39">
        <v>388</v>
      </c>
      <c r="C27" s="18"/>
      <c r="D27" s="38"/>
      <c r="I27" s="2"/>
      <c r="J27" s="2"/>
      <c r="K27" s="2"/>
    </row>
    <row r="28" spans="1:11" s="1" customFormat="1" x14ac:dyDescent="0.25">
      <c r="A28" t="s">
        <v>29</v>
      </c>
      <c r="B28" s="39">
        <v>500</v>
      </c>
      <c r="C28" s="18"/>
      <c r="D28" s="38"/>
      <c r="I28" s="2"/>
      <c r="J28" s="2"/>
      <c r="K28" s="2"/>
    </row>
    <row r="29" spans="1:11" s="1" customFormat="1" x14ac:dyDescent="0.25">
      <c r="A29" t="s">
        <v>30</v>
      </c>
      <c r="B29" s="39">
        <v>1280</v>
      </c>
      <c r="C29" s="18"/>
      <c r="D29" s="38"/>
      <c r="I29" s="2"/>
      <c r="J29" s="2"/>
      <c r="K29" s="2"/>
    </row>
    <row r="30" spans="1:11" s="1" customFormat="1" x14ac:dyDescent="0.25">
      <c r="A30" t="s">
        <v>31</v>
      </c>
      <c r="B30" s="39">
        <v>700</v>
      </c>
      <c r="C30" s="18"/>
      <c r="D30" s="38"/>
      <c r="I30" s="2"/>
      <c r="J30" s="2"/>
      <c r="K30" s="2"/>
    </row>
    <row r="31" spans="1:11" s="1" customFormat="1" x14ac:dyDescent="0.25">
      <c r="A31" t="s">
        <v>32</v>
      </c>
      <c r="B31" s="39">
        <v>68</v>
      </c>
      <c r="C31" s="18"/>
      <c r="D31" s="38"/>
      <c r="I31" s="2"/>
      <c r="J31" s="2"/>
      <c r="K31" s="2"/>
    </row>
    <row r="32" spans="1:11" s="1" customFormat="1" x14ac:dyDescent="0.25">
      <c r="A32" t="s">
        <v>33</v>
      </c>
      <c r="B32" s="39">
        <v>71</v>
      </c>
      <c r="C32" s="18"/>
      <c r="D32" s="38"/>
      <c r="I32" s="2"/>
      <c r="J32" s="2"/>
      <c r="K32" s="2"/>
    </row>
    <row r="33" spans="1:11" s="1" customFormat="1" x14ac:dyDescent="0.25">
      <c r="A33" t="s">
        <v>34</v>
      </c>
      <c r="B33" s="39">
        <v>-533</v>
      </c>
      <c r="C33" s="18"/>
      <c r="D33" s="38"/>
      <c r="I33" s="2"/>
      <c r="J33" s="2"/>
      <c r="K33" s="2"/>
    </row>
    <row r="34" spans="1:11" s="1" customFormat="1" x14ac:dyDescent="0.25">
      <c r="A34" t="s">
        <v>35</v>
      </c>
      <c r="B34" s="39">
        <v>-341</v>
      </c>
      <c r="C34" s="18"/>
      <c r="D34" s="38"/>
      <c r="I34" s="2"/>
      <c r="J34" s="2"/>
      <c r="K34" s="2"/>
    </row>
    <row r="35" spans="1:11" s="1" customFormat="1" x14ac:dyDescent="0.25">
      <c r="A35" t="s">
        <v>36</v>
      </c>
      <c r="B35" s="39">
        <v>-427</v>
      </c>
      <c r="C35" s="18"/>
      <c r="D35" s="38"/>
      <c r="I35" s="2"/>
      <c r="J35" s="2"/>
      <c r="K35" s="2"/>
    </row>
    <row r="36" spans="1:11" s="1" customFormat="1" x14ac:dyDescent="0.25">
      <c r="A36" t="s">
        <v>37</v>
      </c>
      <c r="B36" s="39">
        <v>969</v>
      </c>
      <c r="C36" s="18"/>
      <c r="D36" s="38"/>
      <c r="I36" s="2"/>
      <c r="J36" s="2"/>
      <c r="K36" s="2"/>
    </row>
    <row r="37" spans="1:11" s="1" customFormat="1" x14ac:dyDescent="0.25">
      <c r="A37" t="s">
        <v>38</v>
      </c>
      <c r="B37" s="39">
        <v>414</v>
      </c>
      <c r="C37" s="18"/>
      <c r="D37" s="38"/>
      <c r="I37" s="2"/>
      <c r="J37" s="2"/>
      <c r="K37" s="2"/>
    </row>
    <row r="38" spans="1:11" s="1" customFormat="1" x14ac:dyDescent="0.25">
      <c r="A38" t="s">
        <v>39</v>
      </c>
      <c r="B38" s="39">
        <v>-61</v>
      </c>
      <c r="C38" s="18"/>
      <c r="D38" s="38"/>
      <c r="I38" s="2"/>
      <c r="J38" s="2"/>
      <c r="K38" s="2"/>
    </row>
    <row r="39" spans="1:11" s="1" customFormat="1" x14ac:dyDescent="0.25">
      <c r="A39" t="s">
        <v>40</v>
      </c>
      <c r="B39" s="39">
        <v>47</v>
      </c>
      <c r="C39" s="18"/>
      <c r="D39" s="38"/>
      <c r="I39" s="2"/>
      <c r="J39" s="2"/>
      <c r="K39" s="2"/>
    </row>
    <row r="40" spans="1:11" s="1" customFormat="1" x14ac:dyDescent="0.25">
      <c r="A40" t="s">
        <v>41</v>
      </c>
      <c r="B40" s="39">
        <v>-1590</v>
      </c>
      <c r="C40" s="18"/>
      <c r="D40" s="38"/>
      <c r="I40" s="2"/>
      <c r="J40" s="2"/>
      <c r="K40" s="2"/>
    </row>
    <row r="41" spans="1:11" s="1" customFormat="1" x14ac:dyDescent="0.25">
      <c r="A41" t="s">
        <v>42</v>
      </c>
      <c r="B41" s="39">
        <v>-144</v>
      </c>
      <c r="C41" s="18"/>
      <c r="D41" s="38"/>
      <c r="I41" s="2"/>
      <c r="J41" s="2"/>
      <c r="K41" s="2"/>
    </row>
    <row r="42" spans="1:11" s="1" customFormat="1" x14ac:dyDescent="0.25">
      <c r="A42" t="s">
        <v>43</v>
      </c>
      <c r="B42" s="39">
        <v>-436</v>
      </c>
      <c r="C42" s="18"/>
      <c r="D42" s="38"/>
      <c r="I42" s="2"/>
      <c r="J42" s="2"/>
      <c r="K42" s="2"/>
    </row>
    <row r="43" spans="1:11" s="1" customFormat="1" x14ac:dyDescent="0.25">
      <c r="A43" t="s">
        <v>44</v>
      </c>
      <c r="B43" s="39">
        <v>-1950</v>
      </c>
      <c r="C43" s="18"/>
      <c r="D43" s="38"/>
      <c r="I43" s="2"/>
      <c r="J43" s="2"/>
      <c r="K43" s="2"/>
    </row>
    <row r="44" spans="1:11" s="1" customFormat="1" x14ac:dyDescent="0.25">
      <c r="A44" t="s">
        <v>45</v>
      </c>
      <c r="B44" s="39">
        <v>-21938</v>
      </c>
      <c r="C44" s="18"/>
      <c r="D44" s="38"/>
      <c r="I44" s="2"/>
      <c r="J44" s="2"/>
      <c r="K44" s="2"/>
    </row>
    <row r="45" spans="1:11" s="1" customFormat="1" x14ac:dyDescent="0.25">
      <c r="A45" t="s">
        <v>46</v>
      </c>
      <c r="B45" s="39">
        <v>-118</v>
      </c>
      <c r="C45" s="18"/>
      <c r="D45" s="38"/>
      <c r="I45" s="2"/>
      <c r="J45" s="2"/>
      <c r="K45" s="2"/>
    </row>
    <row r="46" spans="1:11" s="1" customFormat="1" x14ac:dyDescent="0.25">
      <c r="A46" t="s">
        <v>47</v>
      </c>
      <c r="B46" s="39">
        <v>-692</v>
      </c>
      <c r="C46" s="18"/>
      <c r="D46" s="38"/>
      <c r="I46" s="2"/>
      <c r="J46" s="2"/>
      <c r="K46" s="2"/>
    </row>
    <row r="47" spans="1:11" s="1" customFormat="1" x14ac:dyDescent="0.25">
      <c r="A47" t="s">
        <v>48</v>
      </c>
      <c r="B47" s="39">
        <v>608</v>
      </c>
      <c r="C47" s="18"/>
      <c r="D47" s="38"/>
      <c r="I47" s="2"/>
      <c r="J47" s="2"/>
      <c r="K47" s="2"/>
    </row>
    <row r="48" spans="1:11" s="1" customFormat="1" x14ac:dyDescent="0.25">
      <c r="A48" t="s">
        <v>49</v>
      </c>
      <c r="B48" s="39">
        <v>2633</v>
      </c>
      <c r="C48" s="18"/>
      <c r="D48" s="38"/>
      <c r="I48" s="2"/>
      <c r="J48" s="2"/>
      <c r="K48" s="2"/>
    </row>
    <row r="49" spans="1:11" s="1" customFormat="1" x14ac:dyDescent="0.25">
      <c r="A49" t="s">
        <v>50</v>
      </c>
      <c r="B49" s="39">
        <v>1750</v>
      </c>
      <c r="C49" s="18"/>
      <c r="D49" s="38"/>
      <c r="I49" s="2"/>
      <c r="J49" s="2"/>
      <c r="K49" s="2"/>
    </row>
    <row r="50" spans="1:11" s="1" customFormat="1" x14ac:dyDescent="0.25">
      <c r="A50" t="s">
        <v>51</v>
      </c>
      <c r="B50" s="39">
        <v>397</v>
      </c>
      <c r="C50" s="18"/>
      <c r="D50" s="38"/>
      <c r="I50" s="2"/>
      <c r="J50" s="2"/>
      <c r="K50" s="2"/>
    </row>
    <row r="51" spans="1:11" s="1" customFormat="1" x14ac:dyDescent="0.25">
      <c r="A51" t="s">
        <v>52</v>
      </c>
      <c r="B51" s="39">
        <v>100</v>
      </c>
      <c r="C51" s="18"/>
      <c r="D51" s="38"/>
      <c r="I51" s="2"/>
      <c r="J51" s="2"/>
      <c r="K51" s="2"/>
    </row>
    <row r="52" spans="1:11" s="1" customFormat="1" x14ac:dyDescent="0.25">
      <c r="A52" t="s">
        <v>53</v>
      </c>
      <c r="B52" s="39">
        <v>461</v>
      </c>
      <c r="C52" s="18"/>
      <c r="D52" s="38"/>
      <c r="I52" s="2"/>
      <c r="J52" s="2"/>
      <c r="K52" s="2"/>
    </row>
    <row r="53" spans="1:11" s="1" customFormat="1" x14ac:dyDescent="0.25">
      <c r="A53" t="s">
        <v>54</v>
      </c>
      <c r="B53" s="39">
        <v>799</v>
      </c>
      <c r="C53" s="18"/>
      <c r="D53" s="38"/>
      <c r="I53" s="2"/>
      <c r="J53" s="2"/>
      <c r="K53" s="2"/>
    </row>
    <row r="54" spans="1:11" s="1" customFormat="1" x14ac:dyDescent="0.25">
      <c r="A54" t="s">
        <v>55</v>
      </c>
      <c r="B54" s="39">
        <v>-1209</v>
      </c>
      <c r="C54" s="18"/>
      <c r="D54" s="38"/>
      <c r="I54" s="2"/>
      <c r="J54" s="2"/>
      <c r="K54" s="2"/>
    </row>
    <row r="55" spans="1:11" s="1" customFormat="1" x14ac:dyDescent="0.25">
      <c r="A55" t="s">
        <v>56</v>
      </c>
      <c r="B55" s="39">
        <v>274</v>
      </c>
      <c r="C55" s="18"/>
      <c r="D55" s="38"/>
      <c r="I55" s="2"/>
      <c r="J55" s="2"/>
      <c r="K55" s="2"/>
    </row>
    <row r="56" spans="1:11" s="1" customFormat="1" x14ac:dyDescent="0.25">
      <c r="A56" t="s">
        <v>57</v>
      </c>
      <c r="B56" s="39">
        <v>-342</v>
      </c>
      <c r="C56" s="18"/>
      <c r="D56" s="38"/>
      <c r="I56" s="2"/>
      <c r="J56" s="2"/>
      <c r="K56" s="2"/>
    </row>
    <row r="57" spans="1:11" s="1" customFormat="1" x14ac:dyDescent="0.25">
      <c r="A57" t="s">
        <v>58</v>
      </c>
      <c r="B57" s="39">
        <v>3065</v>
      </c>
      <c r="C57" s="18"/>
      <c r="D57" s="38"/>
      <c r="I57" s="2"/>
      <c r="J57" s="2"/>
      <c r="K57" s="2"/>
    </row>
    <row r="58" spans="1:11" s="1" customFormat="1" x14ac:dyDescent="0.25">
      <c r="A58" t="s">
        <v>59</v>
      </c>
      <c r="B58" s="39">
        <v>837</v>
      </c>
      <c r="C58" s="18"/>
      <c r="D58" s="38"/>
      <c r="I58" s="2"/>
      <c r="J58" s="2"/>
      <c r="K58" s="2"/>
    </row>
    <row r="59" spans="1:11" s="1" customFormat="1" x14ac:dyDescent="0.25">
      <c r="A59" t="s">
        <v>60</v>
      </c>
      <c r="B59" s="39">
        <v>4117</v>
      </c>
      <c r="C59" s="18"/>
      <c r="D59" s="38"/>
      <c r="I59" s="2"/>
      <c r="J59" s="2"/>
      <c r="K59" s="2"/>
    </row>
    <row r="60" spans="1:11" s="1" customFormat="1" x14ac:dyDescent="0.25">
      <c r="A60" t="s">
        <v>61</v>
      </c>
      <c r="B60" s="39">
        <v>10339</v>
      </c>
      <c r="C60" s="18"/>
      <c r="D60" s="38"/>
      <c r="I60" s="2"/>
      <c r="J60" s="2"/>
      <c r="K60" s="2"/>
    </row>
    <row r="61" spans="1:11" s="1" customFormat="1" x14ac:dyDescent="0.25">
      <c r="A61" t="s">
        <v>62</v>
      </c>
      <c r="B61" s="39">
        <v>-1890</v>
      </c>
      <c r="C61" s="18"/>
      <c r="D61" s="38"/>
      <c r="I61" s="2"/>
      <c r="J61" s="2"/>
      <c r="K61" s="2"/>
    </row>
    <row r="62" spans="1:11" s="1" customFormat="1" x14ac:dyDescent="0.25">
      <c r="A62" t="s">
        <v>63</v>
      </c>
      <c r="B62" s="39">
        <v>-1485</v>
      </c>
      <c r="C62" s="18"/>
      <c r="D62" s="38"/>
      <c r="I62" s="2"/>
      <c r="J62" s="2"/>
      <c r="K62" s="2"/>
    </row>
    <row r="63" spans="1:11" s="1" customFormat="1" x14ac:dyDescent="0.25">
      <c r="A63" t="s">
        <v>64</v>
      </c>
      <c r="B63" s="39">
        <v>-600</v>
      </c>
      <c r="C63" s="18"/>
      <c r="D63" s="38"/>
      <c r="I63" s="2"/>
      <c r="J63" s="2"/>
      <c r="K63" s="2"/>
    </row>
    <row r="64" spans="1:11" s="1" customFormat="1" x14ac:dyDescent="0.25">
      <c r="A64" t="s">
        <v>65</v>
      </c>
      <c r="B64" s="39">
        <v>1101</v>
      </c>
      <c r="C64" s="18"/>
      <c r="D64" s="38"/>
      <c r="I64" s="2"/>
      <c r="J64" s="2"/>
      <c r="K64" s="2"/>
    </row>
    <row r="65" spans="1:11" s="1" customFormat="1" x14ac:dyDescent="0.25">
      <c r="A65" t="s">
        <v>66</v>
      </c>
      <c r="B65" s="39">
        <v>461</v>
      </c>
      <c r="C65" s="18"/>
      <c r="D65" s="38"/>
      <c r="I65" s="2"/>
      <c r="J65" s="2"/>
      <c r="K65" s="2"/>
    </row>
    <row r="66" spans="1:11" s="1" customFormat="1" x14ac:dyDescent="0.25">
      <c r="A66" t="s">
        <v>67</v>
      </c>
      <c r="B66" s="39">
        <v>-389</v>
      </c>
      <c r="C66" s="18"/>
      <c r="D66" s="38"/>
      <c r="I66" s="2"/>
      <c r="J66" s="2"/>
      <c r="K66" s="2"/>
    </row>
    <row r="67" spans="1:11" s="1" customFormat="1" x14ac:dyDescent="0.25">
      <c r="A67" t="s">
        <v>68</v>
      </c>
      <c r="B67" s="39">
        <v>-3150</v>
      </c>
      <c r="C67" s="18"/>
      <c r="D67" s="38"/>
      <c r="I67" s="2"/>
      <c r="J67" s="2"/>
      <c r="K67" s="2"/>
    </row>
    <row r="68" spans="1:11" s="1" customFormat="1" x14ac:dyDescent="0.25">
      <c r="A68" t="s">
        <v>69</v>
      </c>
      <c r="B68" s="39">
        <v>-434</v>
      </c>
      <c r="C68" s="18"/>
      <c r="D68" s="38"/>
      <c r="I68" s="2"/>
      <c r="J68" s="2"/>
      <c r="K68" s="2"/>
    </row>
    <row r="69" spans="1:11" s="1" customFormat="1" x14ac:dyDescent="0.25">
      <c r="A69" t="s">
        <v>70</v>
      </c>
      <c r="B69" s="39">
        <v>-229</v>
      </c>
      <c r="C69" s="18"/>
      <c r="D69" s="38"/>
      <c r="I69" s="2"/>
      <c r="J69" s="2"/>
      <c r="K69" s="2"/>
    </row>
    <row r="70" spans="1:11" s="1" customFormat="1" x14ac:dyDescent="0.25">
      <c r="A70" t="s">
        <v>71</v>
      </c>
      <c r="B70" s="39">
        <v>1722</v>
      </c>
      <c r="C70" s="18"/>
      <c r="D70" s="38"/>
      <c r="I70" s="2"/>
      <c r="J70" s="2"/>
      <c r="K70" s="2"/>
    </row>
    <row r="71" spans="1:11" s="1" customFormat="1" x14ac:dyDescent="0.25">
      <c r="A71" t="s">
        <v>72</v>
      </c>
      <c r="B71" s="39">
        <v>742</v>
      </c>
      <c r="C71" s="18"/>
      <c r="D71" s="38"/>
      <c r="I71" s="2"/>
      <c r="J71" s="2"/>
      <c r="K71" s="2"/>
    </row>
    <row r="72" spans="1:11" s="1" customFormat="1" x14ac:dyDescent="0.25">
      <c r="A72" t="s">
        <v>73</v>
      </c>
      <c r="B72" s="39">
        <v>22</v>
      </c>
      <c r="C72" s="18"/>
      <c r="D72" s="38"/>
      <c r="I72" s="2"/>
      <c r="J72" s="2"/>
      <c r="K72" s="2"/>
    </row>
    <row r="73" spans="1:11" x14ac:dyDescent="0.25">
      <c r="A73" t="s">
        <v>74</v>
      </c>
      <c r="B73" s="39">
        <v>306</v>
      </c>
      <c r="C73" s="18"/>
      <c r="D73" s="38"/>
    </row>
    <row r="74" spans="1:11" ht="15.75" thickBot="1" x14ac:dyDescent="0.3">
      <c r="B74" s="41">
        <f>SUM(B23:B73)</f>
        <v>6913</v>
      </c>
      <c r="C74" s="18"/>
      <c r="D74" s="18"/>
    </row>
    <row r="75" spans="1:11" ht="15.75" thickTop="1" x14ac:dyDescent="0.25">
      <c r="B75" s="18"/>
      <c r="C75" s="18"/>
      <c r="D75" s="18"/>
    </row>
    <row r="76" spans="1:11" x14ac:dyDescent="0.25">
      <c r="E76" s="18"/>
      <c r="K76" s="27"/>
    </row>
    <row r="77" spans="1:11" x14ac:dyDescent="0.25">
      <c r="A77" s="37" t="s">
        <v>75</v>
      </c>
      <c r="E77" s="18"/>
      <c r="K77" s="27"/>
    </row>
    <row r="78" spans="1:11" x14ac:dyDescent="0.25">
      <c r="A78" s="37" t="s">
        <v>76</v>
      </c>
      <c r="B78" s="44" t="s">
        <v>23</v>
      </c>
      <c r="C78" s="44" t="s">
        <v>77</v>
      </c>
      <c r="F78" s="2"/>
      <c r="G78" s="2"/>
      <c r="H78" s="27"/>
    </row>
    <row r="79" spans="1:11" x14ac:dyDescent="0.25">
      <c r="A79" s="45" t="s">
        <v>12</v>
      </c>
      <c r="F79" s="2"/>
      <c r="G79" s="2"/>
      <c r="H79" s="27"/>
    </row>
    <row r="80" spans="1:11" x14ac:dyDescent="0.25">
      <c r="A80" s="46" t="s">
        <v>78</v>
      </c>
      <c r="B80" s="39">
        <v>380</v>
      </c>
      <c r="F80" s="2"/>
      <c r="G80" s="2"/>
      <c r="H80" s="27"/>
    </row>
    <row r="81" spans="1:8" x14ac:dyDescent="0.25">
      <c r="A81" s="46" t="s">
        <v>79</v>
      </c>
      <c r="B81" s="39"/>
      <c r="F81" s="2"/>
      <c r="G81" s="2"/>
      <c r="H81" s="2"/>
    </row>
    <row r="82" spans="1:8" x14ac:dyDescent="0.25">
      <c r="A82" s="46" t="s">
        <v>80</v>
      </c>
      <c r="B82" s="39"/>
      <c r="F82" s="2"/>
      <c r="G82" s="2"/>
      <c r="H82" s="2"/>
    </row>
    <row r="83" spans="1:8" x14ac:dyDescent="0.25">
      <c r="A83" s="46" t="s">
        <v>81</v>
      </c>
      <c r="B83" s="39">
        <v>-50</v>
      </c>
      <c r="F83" s="2"/>
      <c r="G83" s="2"/>
      <c r="H83" s="2"/>
    </row>
    <row r="84" spans="1:8" x14ac:dyDescent="0.25">
      <c r="A84" s="46" t="s">
        <v>82</v>
      </c>
      <c r="B84" s="39"/>
      <c r="F84" s="2"/>
      <c r="G84" s="2"/>
      <c r="H84" s="2"/>
    </row>
    <row r="85" spans="1:8" x14ac:dyDescent="0.25">
      <c r="A85" s="46" t="s">
        <v>83</v>
      </c>
      <c r="B85" s="39"/>
      <c r="F85" s="2"/>
      <c r="G85" s="2"/>
      <c r="H85" s="2"/>
    </row>
    <row r="86" spans="1:8" x14ac:dyDescent="0.25">
      <c r="A86" s="46" t="s">
        <v>84</v>
      </c>
      <c r="B86" s="39">
        <v>285</v>
      </c>
      <c r="F86" s="2"/>
      <c r="G86" s="2"/>
      <c r="H86" s="2"/>
    </row>
    <row r="87" spans="1:8" x14ac:dyDescent="0.25">
      <c r="A87" s="46" t="s">
        <v>85</v>
      </c>
      <c r="B87" s="39"/>
      <c r="F87" s="2"/>
      <c r="G87" s="2"/>
      <c r="H87" s="2"/>
    </row>
    <row r="88" spans="1:8" x14ac:dyDescent="0.25">
      <c r="A88" s="46" t="s">
        <v>86</v>
      </c>
      <c r="B88" s="39"/>
      <c r="F88" s="2"/>
      <c r="G88" s="2"/>
      <c r="H88" s="2"/>
    </row>
    <row r="89" spans="1:8" x14ac:dyDescent="0.25">
      <c r="A89" s="46" t="s">
        <v>87</v>
      </c>
      <c r="B89" s="39">
        <v>-3466</v>
      </c>
      <c r="F89" s="2"/>
      <c r="G89" s="2"/>
      <c r="H89" s="2"/>
    </row>
    <row r="90" spans="1:8" x14ac:dyDescent="0.25">
      <c r="A90" s="46" t="s">
        <v>88</v>
      </c>
      <c r="B90" s="39">
        <v>30</v>
      </c>
      <c r="F90" s="2"/>
      <c r="G90" s="2"/>
      <c r="H90" s="2"/>
    </row>
    <row r="91" spans="1:8" x14ac:dyDescent="0.25">
      <c r="A91" s="46" t="s">
        <v>89</v>
      </c>
      <c r="B91" s="39">
        <v>1033</v>
      </c>
      <c r="F91" s="2"/>
      <c r="G91" s="2"/>
      <c r="H91" s="2"/>
    </row>
    <row r="92" spans="1:8" x14ac:dyDescent="0.25">
      <c r="A92" s="46" t="s">
        <v>90</v>
      </c>
      <c r="B92" s="39">
        <v>0</v>
      </c>
      <c r="C92" s="42">
        <f>SUM(B80:B92)</f>
        <v>-1788</v>
      </c>
      <c r="F92" s="2"/>
      <c r="G92" s="2"/>
      <c r="H92" s="2"/>
    </row>
    <row r="93" spans="1:8" x14ac:dyDescent="0.25">
      <c r="A93" s="45" t="s">
        <v>91</v>
      </c>
      <c r="B93" s="39"/>
      <c r="C93" s="42">
        <f>+B93</f>
        <v>0</v>
      </c>
      <c r="F93" s="2"/>
      <c r="G93" s="2"/>
      <c r="H93" s="2"/>
    </row>
    <row r="94" spans="1:8" x14ac:dyDescent="0.25">
      <c r="A94" s="46" t="s">
        <v>92</v>
      </c>
      <c r="B94" s="39"/>
      <c r="C94" s="42"/>
      <c r="F94" s="2"/>
      <c r="G94" s="2"/>
      <c r="H94" s="2"/>
    </row>
    <row r="95" spans="1:8" x14ac:dyDescent="0.25">
      <c r="A95" s="45" t="s">
        <v>15</v>
      </c>
      <c r="B95" s="39"/>
      <c r="C95" s="42">
        <f t="shared" ref="C95:C97" si="3">+B95</f>
        <v>0</v>
      </c>
      <c r="F95" s="2"/>
      <c r="G95" s="2"/>
      <c r="H95" s="2"/>
    </row>
    <row r="96" spans="1:8" x14ac:dyDescent="0.25">
      <c r="A96" s="46" t="s">
        <v>93</v>
      </c>
      <c r="B96" s="39"/>
      <c r="C96" s="42"/>
      <c r="F96" s="2"/>
      <c r="G96" s="2"/>
      <c r="H96" s="2"/>
    </row>
    <row r="97" spans="1:8" x14ac:dyDescent="0.25">
      <c r="A97" s="45" t="s">
        <v>94</v>
      </c>
      <c r="B97" s="39"/>
      <c r="C97" s="42">
        <f t="shared" si="3"/>
        <v>0</v>
      </c>
      <c r="F97" s="2"/>
      <c r="G97" s="2"/>
      <c r="H97" s="2"/>
    </row>
    <row r="98" spans="1:8" x14ac:dyDescent="0.25">
      <c r="A98" s="46" t="s">
        <v>95</v>
      </c>
      <c r="B98" s="40"/>
      <c r="C98" s="43"/>
      <c r="F98" s="2"/>
      <c r="G98" s="2"/>
      <c r="H98" s="2"/>
    </row>
    <row r="99" spans="1:8" ht="15.75" thickBot="1" x14ac:dyDescent="0.3">
      <c r="A99" s="47" t="s">
        <v>134</v>
      </c>
      <c r="B99" s="29">
        <f>SUM(B80:B97)</f>
        <v>-1788</v>
      </c>
      <c r="C99" s="41">
        <f>SUM(C80:C97)</f>
        <v>-1788</v>
      </c>
      <c r="F99" s="2"/>
      <c r="G99" s="2"/>
      <c r="H99" s="2"/>
    </row>
    <row r="100" spans="1:8" ht="15.75" thickTop="1" x14ac:dyDescent="0.25">
      <c r="A100" s="34" t="s">
        <v>21</v>
      </c>
    </row>
  </sheetData>
  <mergeCells count="1">
    <mergeCell ref="B5:H5"/>
  </mergeCells>
  <printOptions horizontalCentered="1"/>
  <pageMargins left="0.75" right="0.75" top="0.5" bottom="0.5" header="0.3" footer="0.3"/>
  <pageSetup scale="84" fitToHeight="0" orientation="landscape" r:id="rId1"/>
  <headerFooter>
    <oddFooter>&amp;L&amp;8&amp;D&amp;R&amp;8&amp;F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23CE0-491A-4555-A68A-92696ED17985}">
  <sheetPr>
    <tabColor rgb="FFFFC000"/>
    <pageSetUpPr fitToPage="1"/>
  </sheetPr>
  <dimension ref="A1:I56"/>
  <sheetViews>
    <sheetView tabSelected="1" zoomScaleNormal="100" workbookViewId="0">
      <selection activeCell="G25" sqref="G25"/>
    </sheetView>
  </sheetViews>
  <sheetFormatPr defaultColWidth="8.85546875" defaultRowHeight="15" x14ac:dyDescent="0.25"/>
  <cols>
    <col min="1" max="1" width="38.28515625" style="2" customWidth="1"/>
    <col min="2" max="8" width="13" style="1" customWidth="1"/>
    <col min="9" max="19" width="14" style="2" customWidth="1"/>
    <col min="20" max="16384" width="8.85546875" style="2"/>
  </cols>
  <sheetData>
    <row r="1" spans="1:9" ht="25.9" customHeight="1" x14ac:dyDescent="0.3">
      <c r="A1" s="3"/>
    </row>
    <row r="2" spans="1:9" ht="25.9" customHeight="1" x14ac:dyDescent="0.3">
      <c r="A2" s="3"/>
      <c r="H2" s="6"/>
      <c r="I2" s="6" t="s">
        <v>0</v>
      </c>
    </row>
    <row r="3" spans="1:9" ht="18.75" customHeight="1" x14ac:dyDescent="0.3">
      <c r="A3" s="3" t="s">
        <v>96</v>
      </c>
    </row>
    <row r="4" spans="1:9" ht="20.100000000000001" customHeight="1" x14ac:dyDescent="0.25">
      <c r="A4" s="17" t="s">
        <v>97</v>
      </c>
      <c r="B4" s="25"/>
    </row>
    <row r="5" spans="1:9" ht="15.75" x14ac:dyDescent="0.25">
      <c r="A5" s="17">
        <v>45386</v>
      </c>
      <c r="B5" s="48"/>
      <c r="C5" s="48"/>
      <c r="D5" s="48"/>
      <c r="E5" s="48"/>
      <c r="F5" s="48"/>
      <c r="G5" s="48"/>
      <c r="H5" s="48"/>
    </row>
    <row r="6" spans="1:9" x14ac:dyDescent="0.25">
      <c r="I6" s="19"/>
    </row>
    <row r="7" spans="1:9" ht="75.75" thickBot="1" x14ac:dyDescent="0.3">
      <c r="A7" s="4"/>
      <c r="B7" s="5" t="s">
        <v>98</v>
      </c>
      <c r="C7" s="5" t="s">
        <v>4</v>
      </c>
      <c r="D7" s="5" t="s">
        <v>5</v>
      </c>
      <c r="E7" s="5" t="s">
        <v>99</v>
      </c>
      <c r="F7" s="5" t="s">
        <v>100</v>
      </c>
      <c r="G7" s="5" t="s">
        <v>8</v>
      </c>
      <c r="H7" s="5" t="s">
        <v>9</v>
      </c>
      <c r="I7" s="20" t="s">
        <v>10</v>
      </c>
    </row>
    <row r="8" spans="1:9" ht="19.149999999999999" customHeight="1" x14ac:dyDescent="0.25">
      <c r="A8" s="14"/>
      <c r="B8" s="16"/>
      <c r="C8" s="16"/>
      <c r="D8" s="16"/>
      <c r="E8" s="16"/>
      <c r="F8" s="16"/>
      <c r="G8" s="16"/>
      <c r="H8" s="16"/>
      <c r="I8" s="21"/>
    </row>
    <row r="9" spans="1:9" ht="19.149999999999999" customHeight="1" x14ac:dyDescent="0.25">
      <c r="A9" s="2" t="s">
        <v>11</v>
      </c>
      <c r="B9" s="7"/>
      <c r="C9" s="7"/>
      <c r="D9" s="7"/>
      <c r="E9" s="7"/>
      <c r="F9" s="7"/>
      <c r="G9" s="7"/>
      <c r="H9" s="7"/>
      <c r="I9" s="22">
        <f t="shared" ref="I9:I14" si="0">SUM(B9:H9)</f>
        <v>0</v>
      </c>
    </row>
    <row r="10" spans="1:9" ht="19.149999999999999" customHeight="1" x14ac:dyDescent="0.25">
      <c r="A10" s="2" t="s">
        <v>12</v>
      </c>
      <c r="B10" s="7">
        <f>+D22</f>
        <v>419885</v>
      </c>
      <c r="C10" s="7">
        <f>+D23</f>
        <v>150000</v>
      </c>
      <c r="D10" s="7">
        <f>+D44</f>
        <v>1121497</v>
      </c>
      <c r="E10" s="7"/>
      <c r="F10" s="7"/>
      <c r="G10" s="7"/>
      <c r="H10" s="7"/>
      <c r="I10" s="22">
        <f t="shared" si="0"/>
        <v>1691382</v>
      </c>
    </row>
    <row r="11" spans="1:9" ht="19.149999999999999" customHeight="1" x14ac:dyDescent="0.25">
      <c r="A11" s="2" t="s">
        <v>13</v>
      </c>
      <c r="B11" s="7"/>
      <c r="C11" s="7"/>
      <c r="D11" s="7"/>
      <c r="E11" s="7"/>
      <c r="F11" s="7"/>
      <c r="G11" s="7"/>
      <c r="H11" s="7"/>
      <c r="I11" s="22">
        <f t="shared" si="0"/>
        <v>0</v>
      </c>
    </row>
    <row r="12" spans="1:9" ht="19.149999999999999" customHeight="1" x14ac:dyDescent="0.25">
      <c r="A12" s="2" t="s">
        <v>14</v>
      </c>
      <c r="B12" s="7"/>
      <c r="C12" s="7"/>
      <c r="D12" s="7">
        <f>+D45</f>
        <v>195081</v>
      </c>
      <c r="E12" s="7"/>
      <c r="F12" s="7"/>
      <c r="G12" s="7"/>
      <c r="H12" s="7"/>
      <c r="I12" s="22">
        <f t="shared" si="0"/>
        <v>195081</v>
      </c>
    </row>
    <row r="13" spans="1:9" ht="19.149999999999999" customHeight="1" x14ac:dyDescent="0.25">
      <c r="A13" s="2" t="s">
        <v>15</v>
      </c>
      <c r="B13" s="7"/>
      <c r="C13" s="7"/>
      <c r="D13" s="7">
        <f>+D46</f>
        <v>796080</v>
      </c>
      <c r="E13" s="36" t="s">
        <v>101</v>
      </c>
      <c r="F13" s="7">
        <f>+D55</f>
        <v>200000</v>
      </c>
      <c r="G13" s="7"/>
      <c r="H13" s="7"/>
      <c r="I13" s="22">
        <f t="shared" si="0"/>
        <v>996080</v>
      </c>
    </row>
    <row r="14" spans="1:9" ht="19.149999999999999" customHeight="1" x14ac:dyDescent="0.25">
      <c r="A14" s="2" t="s">
        <v>16</v>
      </c>
      <c r="B14" s="7"/>
      <c r="C14" s="7"/>
      <c r="D14" s="7"/>
      <c r="E14" s="7"/>
      <c r="F14" s="7"/>
      <c r="G14" s="7"/>
      <c r="H14" s="7"/>
      <c r="I14" s="22">
        <f t="shared" si="0"/>
        <v>0</v>
      </c>
    </row>
    <row r="15" spans="1:9" ht="19.149999999999999" customHeight="1" x14ac:dyDescent="0.25">
      <c r="A15" s="9" t="s">
        <v>17</v>
      </c>
      <c r="B15" s="8">
        <f t="shared" ref="B15:C15" si="1">SUM(B9:B14)</f>
        <v>419885</v>
      </c>
      <c r="C15" s="8">
        <f t="shared" si="1"/>
        <v>150000</v>
      </c>
      <c r="D15" s="8">
        <f t="shared" ref="D15" si="2">SUM(D9:D14)</f>
        <v>2112658</v>
      </c>
      <c r="E15" s="8">
        <f t="shared" ref="E15:I15" si="3">SUM(E9:E14)</f>
        <v>0</v>
      </c>
      <c r="F15" s="8">
        <f t="shared" si="3"/>
        <v>200000</v>
      </c>
      <c r="G15" s="8">
        <f t="shared" si="3"/>
        <v>0</v>
      </c>
      <c r="H15" s="8">
        <f t="shared" si="3"/>
        <v>0</v>
      </c>
      <c r="I15" s="23">
        <f t="shared" si="3"/>
        <v>2882543</v>
      </c>
    </row>
    <row r="16" spans="1:9" ht="19.149999999999999" customHeight="1" x14ac:dyDescent="0.25">
      <c r="A16" s="2" t="s">
        <v>18</v>
      </c>
      <c r="B16" s="7"/>
      <c r="C16" s="7"/>
      <c r="D16" s="18"/>
      <c r="I16" s="22">
        <f>SUM(B16:H16)</f>
        <v>0</v>
      </c>
    </row>
    <row r="17" spans="1:9" ht="19.149999999999999" customHeight="1" x14ac:dyDescent="0.25">
      <c r="A17" s="2" t="s">
        <v>19</v>
      </c>
      <c r="B17" s="7"/>
      <c r="C17" s="7"/>
      <c r="D17" s="7"/>
      <c r="E17" s="7"/>
      <c r="F17" s="7"/>
      <c r="G17" s="7"/>
      <c r="H17" s="7"/>
      <c r="I17" s="22">
        <f>SUM(B17:H17)</f>
        <v>0</v>
      </c>
    </row>
    <row r="18" spans="1:9" ht="15" customHeight="1" thickBot="1" x14ac:dyDescent="0.3">
      <c r="A18" s="10" t="s">
        <v>20</v>
      </c>
      <c r="B18" s="11">
        <f t="shared" ref="B18:C18" si="4">SUM(B15:B17)</f>
        <v>419885</v>
      </c>
      <c r="C18" s="11">
        <f t="shared" si="4"/>
        <v>150000</v>
      </c>
      <c r="D18" s="11">
        <f t="shared" ref="D18" si="5">SUM(D15:D17)</f>
        <v>2112658</v>
      </c>
      <c r="E18" s="11">
        <f t="shared" ref="E18:I18" si="6">SUM(E15:E17)</f>
        <v>0</v>
      </c>
      <c r="F18" s="11">
        <f t="shared" si="6"/>
        <v>200000</v>
      </c>
      <c r="G18" s="11">
        <f t="shared" si="6"/>
        <v>0</v>
      </c>
      <c r="H18" s="11">
        <f t="shared" si="6"/>
        <v>0</v>
      </c>
      <c r="I18" s="24">
        <f t="shared" si="6"/>
        <v>2882543</v>
      </c>
    </row>
    <row r="19" spans="1:9" ht="15" customHeight="1" x14ac:dyDescent="0.25">
      <c r="A19" s="12"/>
      <c r="B19" s="12"/>
      <c r="C19" s="13"/>
      <c r="D19" s="13"/>
      <c r="E19" s="13"/>
      <c r="F19" s="13"/>
      <c r="G19" s="13"/>
      <c r="H19" s="13"/>
    </row>
    <row r="20" spans="1:9" x14ac:dyDescent="0.25">
      <c r="B20" s="12"/>
      <c r="C20" s="13"/>
      <c r="D20" s="13"/>
      <c r="E20" s="13"/>
      <c r="F20" s="13"/>
    </row>
    <row r="21" spans="1:9" x14ac:dyDescent="0.25">
      <c r="A21" s="31" t="s">
        <v>102</v>
      </c>
      <c r="B21" s="26" t="s">
        <v>103</v>
      </c>
      <c r="C21" s="26" t="s">
        <v>104</v>
      </c>
      <c r="D21" s="26" t="s">
        <v>105</v>
      </c>
      <c r="E21" s="13"/>
      <c r="F21" s="13"/>
    </row>
    <row r="22" spans="1:9" x14ac:dyDescent="0.25">
      <c r="A22" s="2" t="s">
        <v>106</v>
      </c>
      <c r="B22" s="2">
        <v>18448</v>
      </c>
      <c r="C22" s="2">
        <v>401437</v>
      </c>
      <c r="D22" s="2">
        <f>SUM(B22:C22)</f>
        <v>419885</v>
      </c>
      <c r="E22" s="13"/>
      <c r="F22" s="13"/>
      <c r="G22" s="30"/>
    </row>
    <row r="23" spans="1:9" x14ac:dyDescent="0.25">
      <c r="A23" s="2" t="s">
        <v>107</v>
      </c>
      <c r="B23" s="2">
        <v>143352</v>
      </c>
      <c r="C23" s="2">
        <v>6648</v>
      </c>
      <c r="D23" s="2">
        <f>SUM(B23:C23)</f>
        <v>150000</v>
      </c>
      <c r="E23" s="13"/>
      <c r="F23" s="13"/>
    </row>
    <row r="24" spans="1:9" x14ac:dyDescent="0.25">
      <c r="B24" s="32">
        <f>SUM(B22:B23)</f>
        <v>161800</v>
      </c>
      <c r="C24" s="32">
        <f t="shared" ref="C24:D24" si="7">SUM(C22:C23)</f>
        <v>408085</v>
      </c>
      <c r="D24" s="32">
        <f t="shared" si="7"/>
        <v>569885</v>
      </c>
      <c r="E24" s="13"/>
      <c r="F24" s="13"/>
    </row>
    <row r="25" spans="1:9" x14ac:dyDescent="0.25">
      <c r="A25" s="31" t="s">
        <v>108</v>
      </c>
      <c r="B25" s="2"/>
      <c r="C25" s="2"/>
      <c r="D25" s="2"/>
      <c r="E25" s="13"/>
      <c r="F25" s="13"/>
    </row>
    <row r="26" spans="1:9" x14ac:dyDescent="0.25">
      <c r="A26" s="2" t="s">
        <v>109</v>
      </c>
      <c r="B26" s="2">
        <v>176605</v>
      </c>
      <c r="C26" s="2"/>
      <c r="D26" s="2">
        <f t="shared" ref="D26:D42" si="8">SUM(B26:C26)</f>
        <v>176605</v>
      </c>
      <c r="E26" s="13"/>
      <c r="F26" s="13"/>
    </row>
    <row r="27" spans="1:9" x14ac:dyDescent="0.25">
      <c r="A27" s="2" t="s">
        <v>110</v>
      </c>
      <c r="B27" s="2">
        <v>12955</v>
      </c>
      <c r="C27" s="2"/>
      <c r="D27" s="2">
        <f t="shared" si="8"/>
        <v>12955</v>
      </c>
      <c r="E27" s="13"/>
      <c r="F27" s="13"/>
    </row>
    <row r="28" spans="1:9" x14ac:dyDescent="0.25">
      <c r="A28" s="2" t="s">
        <v>111</v>
      </c>
      <c r="B28" s="2">
        <v>77866</v>
      </c>
      <c r="C28" s="2"/>
      <c r="D28" s="2">
        <f t="shared" si="8"/>
        <v>77866</v>
      </c>
      <c r="E28" s="13"/>
      <c r="F28" s="13"/>
    </row>
    <row r="29" spans="1:9" x14ac:dyDescent="0.25">
      <c r="A29" s="2" t="s">
        <v>112</v>
      </c>
      <c r="B29" s="2">
        <v>25188</v>
      </c>
      <c r="C29" s="2"/>
      <c r="D29" s="2">
        <f t="shared" si="8"/>
        <v>25188</v>
      </c>
      <c r="E29" s="13"/>
      <c r="F29" s="13"/>
    </row>
    <row r="30" spans="1:9" x14ac:dyDescent="0.25">
      <c r="A30" s="2" t="s">
        <v>113</v>
      </c>
      <c r="B30" s="2">
        <v>10758</v>
      </c>
      <c r="C30" s="2"/>
      <c r="D30" s="2">
        <f t="shared" si="8"/>
        <v>10758</v>
      </c>
      <c r="E30" s="13"/>
      <c r="F30" s="13"/>
    </row>
    <row r="31" spans="1:9" x14ac:dyDescent="0.25">
      <c r="A31" s="2" t="s">
        <v>114</v>
      </c>
      <c r="B31" s="2">
        <v>27561</v>
      </c>
      <c r="C31" s="2"/>
      <c r="D31" s="2">
        <f t="shared" si="8"/>
        <v>27561</v>
      </c>
      <c r="E31" s="13"/>
      <c r="F31" s="13"/>
    </row>
    <row r="32" spans="1:9" x14ac:dyDescent="0.25">
      <c r="A32" s="2" t="s">
        <v>115</v>
      </c>
      <c r="B32" s="2">
        <v>28420</v>
      </c>
      <c r="C32" s="2"/>
      <c r="D32" s="2">
        <f t="shared" si="8"/>
        <v>28420</v>
      </c>
      <c r="E32" s="13"/>
      <c r="F32" s="13"/>
    </row>
    <row r="33" spans="1:6" x14ac:dyDescent="0.25">
      <c r="A33" s="2" t="s">
        <v>116</v>
      </c>
      <c r="B33" s="2">
        <v>135297</v>
      </c>
      <c r="C33" s="2"/>
      <c r="D33" s="2">
        <f t="shared" si="8"/>
        <v>135297</v>
      </c>
      <c r="E33" s="13"/>
      <c r="F33" s="13"/>
    </row>
    <row r="34" spans="1:6" x14ac:dyDescent="0.25">
      <c r="A34" s="2" t="s">
        <v>117</v>
      </c>
      <c r="B34" s="2">
        <v>379880</v>
      </c>
      <c r="C34" s="2"/>
      <c r="D34" s="2">
        <f t="shared" si="8"/>
        <v>379880</v>
      </c>
      <c r="E34" s="13"/>
      <c r="F34" s="13"/>
    </row>
    <row r="35" spans="1:6" x14ac:dyDescent="0.25">
      <c r="A35" s="2" t="s">
        <v>118</v>
      </c>
      <c r="B35" s="2">
        <v>66332</v>
      </c>
      <c r="C35" s="2"/>
      <c r="D35" s="2">
        <f t="shared" si="8"/>
        <v>66332</v>
      </c>
      <c r="E35" s="13"/>
      <c r="F35" s="13"/>
    </row>
    <row r="36" spans="1:6" x14ac:dyDescent="0.25">
      <c r="A36" s="2" t="s">
        <v>119</v>
      </c>
      <c r="B36" s="2">
        <v>162461</v>
      </c>
      <c r="C36" s="2"/>
      <c r="D36" s="2">
        <f t="shared" si="8"/>
        <v>162461</v>
      </c>
      <c r="E36" s="13"/>
      <c r="F36" s="13"/>
    </row>
    <row r="37" spans="1:6" x14ac:dyDescent="0.25">
      <c r="A37" s="2" t="s">
        <v>120</v>
      </c>
      <c r="B37" s="2">
        <v>37178</v>
      </c>
      <c r="C37" s="2"/>
      <c r="D37" s="2">
        <f t="shared" si="8"/>
        <v>37178</v>
      </c>
      <c r="E37" s="13"/>
      <c r="F37" s="13"/>
    </row>
    <row r="38" spans="1:6" x14ac:dyDescent="0.25">
      <c r="A38" s="2" t="s">
        <v>121</v>
      </c>
      <c r="B38" s="2">
        <v>54763</v>
      </c>
      <c r="C38" s="2"/>
      <c r="D38" s="2">
        <f t="shared" si="8"/>
        <v>54763</v>
      </c>
      <c r="E38" s="13"/>
      <c r="F38" s="13"/>
    </row>
    <row r="39" spans="1:6" x14ac:dyDescent="0.25">
      <c r="A39" s="2" t="s">
        <v>122</v>
      </c>
      <c r="B39" s="2">
        <v>1194017</v>
      </c>
      <c r="C39" s="2"/>
      <c r="D39" s="2">
        <f t="shared" si="8"/>
        <v>1194017</v>
      </c>
      <c r="E39" s="13"/>
      <c r="F39" s="13"/>
    </row>
    <row r="40" spans="1:6" x14ac:dyDescent="0.25">
      <c r="A40" t="s">
        <v>123</v>
      </c>
      <c r="B40" s="2"/>
      <c r="C40" s="28">
        <v>246967</v>
      </c>
      <c r="D40" s="2">
        <f t="shared" si="8"/>
        <v>246967</v>
      </c>
      <c r="E40" s="13"/>
      <c r="F40" s="13"/>
    </row>
    <row r="41" spans="1:6" x14ac:dyDescent="0.25">
      <c r="A41" t="s">
        <v>124</v>
      </c>
      <c r="B41" s="2"/>
      <c r="C41" s="28">
        <v>-125653</v>
      </c>
      <c r="D41" s="2">
        <f t="shared" si="8"/>
        <v>-125653</v>
      </c>
      <c r="E41" s="13"/>
      <c r="F41" s="13"/>
    </row>
    <row r="42" spans="1:6" x14ac:dyDescent="0.25">
      <c r="A42" t="s">
        <v>125</v>
      </c>
      <c r="B42" s="2"/>
      <c r="C42" s="28">
        <v>-397937</v>
      </c>
      <c r="D42" s="2">
        <f t="shared" si="8"/>
        <v>-397937</v>
      </c>
      <c r="E42" s="13"/>
      <c r="F42" s="13"/>
    </row>
    <row r="43" spans="1:6" x14ac:dyDescent="0.25">
      <c r="B43" s="33">
        <f>SUM(B26:B42)</f>
        <v>2389281</v>
      </c>
      <c r="C43" s="33">
        <f>SUM(C26:C42)</f>
        <v>-276623</v>
      </c>
      <c r="D43" s="33">
        <f>SUM(D26:D42)</f>
        <v>2112658</v>
      </c>
      <c r="E43" s="13"/>
      <c r="F43" s="13"/>
    </row>
    <row r="44" spans="1:6" x14ac:dyDescent="0.25">
      <c r="A44" s="2" t="s">
        <v>12</v>
      </c>
      <c r="B44" s="2">
        <f>SUM(B26:B34,B40)</f>
        <v>874530</v>
      </c>
      <c r="C44" s="2">
        <f>SUM(C26:C34,C40)</f>
        <v>246967</v>
      </c>
      <c r="D44" s="2">
        <f>SUM(D26:D34,D40)</f>
        <v>1121497</v>
      </c>
      <c r="E44" s="13"/>
      <c r="F44" s="13"/>
    </row>
    <row r="45" spans="1:6" x14ac:dyDescent="0.25">
      <c r="A45" s="2" t="s">
        <v>14</v>
      </c>
      <c r="B45" s="2">
        <f>SUM(B35:B38,B41)</f>
        <v>320734</v>
      </c>
      <c r="C45" s="2">
        <f>SUM(C35:C38,C41)</f>
        <v>-125653</v>
      </c>
      <c r="D45" s="2">
        <f>SUM(D35:D38,D41)</f>
        <v>195081</v>
      </c>
      <c r="E45" s="13"/>
      <c r="F45" s="13"/>
    </row>
    <row r="46" spans="1:6" x14ac:dyDescent="0.25">
      <c r="A46" s="2" t="s">
        <v>126</v>
      </c>
      <c r="B46" s="2">
        <f>SUM(B39,B42)</f>
        <v>1194017</v>
      </c>
      <c r="C46" s="2">
        <f>SUM(C39,C42)</f>
        <v>-397937</v>
      </c>
      <c r="D46" s="2">
        <f>SUM(D39,D42)</f>
        <v>796080</v>
      </c>
      <c r="E46" s="13"/>
      <c r="F46" s="13"/>
    </row>
    <row r="47" spans="1:6" x14ac:dyDescent="0.25">
      <c r="B47" s="18"/>
      <c r="C47" s="18"/>
      <c r="D47" s="18"/>
      <c r="E47" s="13"/>
      <c r="F47" s="13"/>
    </row>
    <row r="48" spans="1:6" x14ac:dyDescent="0.25">
      <c r="A48" s="31" t="s">
        <v>127</v>
      </c>
      <c r="B48" s="26" t="s">
        <v>103</v>
      </c>
      <c r="C48" s="26" t="s">
        <v>104</v>
      </c>
      <c r="D48" s="26" t="s">
        <v>105</v>
      </c>
    </row>
    <row r="49" spans="1:6" x14ac:dyDescent="0.25">
      <c r="A49" s="2" t="s">
        <v>128</v>
      </c>
      <c r="B49" s="18">
        <v>88572</v>
      </c>
      <c r="C49" s="18">
        <v>-88572</v>
      </c>
      <c r="D49" s="2">
        <f t="shared" ref="D49:D50" si="9">SUM(B49:C49)</f>
        <v>0</v>
      </c>
    </row>
    <row r="50" spans="1:6" x14ac:dyDescent="0.25">
      <c r="A50" s="2" t="s">
        <v>129</v>
      </c>
      <c r="B50" s="18">
        <v>616097</v>
      </c>
      <c r="C50" s="18">
        <v>-616097</v>
      </c>
      <c r="D50" s="2">
        <f t="shared" si="9"/>
        <v>0</v>
      </c>
    </row>
    <row r="51" spans="1:6" x14ac:dyDescent="0.25">
      <c r="B51" s="35">
        <f>SUM(B49:B50)</f>
        <v>704669</v>
      </c>
      <c r="C51" s="35">
        <f>SUM(C49:C50)</f>
        <v>-704669</v>
      </c>
      <c r="D51" s="35">
        <f>SUM(D49:D50)</f>
        <v>0</v>
      </c>
    </row>
    <row r="52" spans="1:6" x14ac:dyDescent="0.25">
      <c r="A52" s="2" t="s">
        <v>130</v>
      </c>
      <c r="B52" s="18"/>
      <c r="C52" s="18"/>
      <c r="D52" s="18"/>
    </row>
    <row r="53" spans="1:6" x14ac:dyDescent="0.25">
      <c r="B53" s="18"/>
      <c r="C53" s="18"/>
      <c r="D53" s="18"/>
    </row>
    <row r="54" spans="1:6" x14ac:dyDescent="0.25">
      <c r="A54" s="31" t="s">
        <v>131</v>
      </c>
      <c r="B54" s="26" t="s">
        <v>103</v>
      </c>
      <c r="C54" s="26" t="s">
        <v>104</v>
      </c>
      <c r="D54" s="26" t="s">
        <v>105</v>
      </c>
    </row>
    <row r="55" spans="1:6" x14ac:dyDescent="0.25">
      <c r="A55" s="2" t="s">
        <v>132</v>
      </c>
      <c r="B55" s="18">
        <v>223359</v>
      </c>
      <c r="C55" s="18">
        <v>-23359</v>
      </c>
      <c r="D55" s="2">
        <f t="shared" ref="D55" si="10">SUM(B55:C55)</f>
        <v>200000</v>
      </c>
      <c r="F55" s="18"/>
    </row>
    <row r="56" spans="1:6" x14ac:dyDescent="0.25">
      <c r="B56" s="18"/>
      <c r="C56" s="18"/>
      <c r="D56" s="18"/>
    </row>
  </sheetData>
  <mergeCells count="1">
    <mergeCell ref="B5:H5"/>
  </mergeCells>
  <printOptions horizontalCentered="1"/>
  <pageMargins left="0.75" right="0.75" top="0.5" bottom="0.5" header="0.3" footer="0.3"/>
  <pageSetup scale="84" fitToHeight="0" orientation="landscape" r:id="rId1"/>
  <headerFooter>
    <oddFooter>&amp;L&amp;8&amp;D&amp;R&amp;8&amp;F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125B-6534-4D98-9410-01FA5D3D87F6}">
  <sheetPr>
    <tabColor rgb="FFFFC000"/>
    <pageSetUpPr fitToPage="1"/>
  </sheetPr>
  <dimension ref="A1:E19"/>
  <sheetViews>
    <sheetView zoomScaleNormal="100" workbookViewId="0">
      <selection activeCell="E2" sqref="E2"/>
    </sheetView>
  </sheetViews>
  <sheetFormatPr defaultColWidth="8.85546875" defaultRowHeight="15" x14ac:dyDescent="0.25"/>
  <cols>
    <col min="1" max="1" width="26.28515625" style="2" customWidth="1"/>
    <col min="2" max="2" width="14" style="1" bestFit="1" customWidth="1"/>
    <col min="3" max="3" width="14.28515625" style="1" customWidth="1"/>
    <col min="4" max="4" width="14.5703125" style="1" customWidth="1"/>
    <col min="5" max="5" width="15" style="1" customWidth="1"/>
    <col min="6" max="17" width="14" style="2" customWidth="1"/>
    <col min="18" max="16384" width="8.85546875" style="2"/>
  </cols>
  <sheetData>
    <row r="1" spans="1:5" ht="25.9" customHeight="1" x14ac:dyDescent="0.3">
      <c r="A1" s="3"/>
    </row>
    <row r="2" spans="1:5" ht="25.9" customHeight="1" x14ac:dyDescent="0.3">
      <c r="A2" s="3"/>
      <c r="E2" s="6" t="e">
        <f>+#REF!</f>
        <v>#REF!</v>
      </c>
    </row>
    <row r="3" spans="1:5" ht="18.75" customHeight="1" x14ac:dyDescent="0.3">
      <c r="A3" s="3" t="s">
        <v>133</v>
      </c>
    </row>
    <row r="4" spans="1:5" ht="20.100000000000001" customHeight="1" x14ac:dyDescent="0.25">
      <c r="A4" s="17" t="e">
        <f>+#REF!</f>
        <v>#REF!</v>
      </c>
    </row>
    <row r="5" spans="1:5" x14ac:dyDescent="0.25">
      <c r="B5" s="48"/>
      <c r="C5" s="48"/>
      <c r="D5" s="48"/>
      <c r="E5" s="48"/>
    </row>
    <row r="6" spans="1:5" x14ac:dyDescent="0.25">
      <c r="E6" s="19"/>
    </row>
    <row r="7" spans="1:5" ht="15.75" thickBot="1" x14ac:dyDescent="0.3">
      <c r="A7" s="4"/>
      <c r="B7" s="5"/>
      <c r="C7" s="5"/>
      <c r="D7" s="5"/>
      <c r="E7" s="20"/>
    </row>
    <row r="8" spans="1:5" ht="19.149999999999999" customHeight="1" x14ac:dyDescent="0.25">
      <c r="A8" s="14"/>
      <c r="B8" s="16"/>
      <c r="C8" s="16"/>
      <c r="D8" s="15"/>
      <c r="E8" s="21"/>
    </row>
    <row r="9" spans="1:5" ht="19.149999999999999" customHeight="1" x14ac:dyDescent="0.25">
      <c r="A9" s="2" t="s">
        <v>11</v>
      </c>
      <c r="B9" s="7"/>
      <c r="C9" s="7"/>
      <c r="D9" s="7"/>
      <c r="E9" s="22"/>
    </row>
    <row r="10" spans="1:5" ht="19.149999999999999" customHeight="1" x14ac:dyDescent="0.25">
      <c r="A10" s="2" t="s">
        <v>12</v>
      </c>
      <c r="B10" s="7"/>
      <c r="C10" s="7"/>
      <c r="D10" s="7"/>
      <c r="E10" s="22"/>
    </row>
    <row r="11" spans="1:5" ht="19.149999999999999" customHeight="1" x14ac:dyDescent="0.25">
      <c r="A11" s="2" t="s">
        <v>13</v>
      </c>
      <c r="B11" s="7"/>
      <c r="C11" s="7"/>
      <c r="D11" s="7"/>
      <c r="E11" s="22"/>
    </row>
    <row r="12" spans="1:5" ht="19.149999999999999" customHeight="1" x14ac:dyDescent="0.25">
      <c r="A12" s="2" t="s">
        <v>14</v>
      </c>
      <c r="B12" s="7"/>
      <c r="C12" s="7"/>
      <c r="D12" s="7"/>
      <c r="E12" s="22"/>
    </row>
    <row r="13" spans="1:5" ht="19.149999999999999" customHeight="1" x14ac:dyDescent="0.25">
      <c r="A13" s="2" t="s">
        <v>15</v>
      </c>
      <c r="B13" s="7"/>
      <c r="C13" s="7"/>
      <c r="D13" s="7"/>
      <c r="E13" s="22"/>
    </row>
    <row r="14" spans="1:5" ht="19.149999999999999" customHeight="1" x14ac:dyDescent="0.25">
      <c r="A14" s="2" t="s">
        <v>16</v>
      </c>
      <c r="B14" s="7"/>
      <c r="C14" s="7"/>
      <c r="D14" s="7"/>
      <c r="E14" s="22"/>
    </row>
    <row r="15" spans="1:5" ht="19.149999999999999" customHeight="1" x14ac:dyDescent="0.25">
      <c r="A15" s="9" t="s">
        <v>17</v>
      </c>
      <c r="B15" s="8">
        <f t="shared" ref="B15:E15" si="0">SUM(B9:B14)</f>
        <v>0</v>
      </c>
      <c r="C15" s="8">
        <f t="shared" si="0"/>
        <v>0</v>
      </c>
      <c r="D15" s="8">
        <f t="shared" si="0"/>
        <v>0</v>
      </c>
      <c r="E15" s="23">
        <f t="shared" si="0"/>
        <v>0</v>
      </c>
    </row>
    <row r="16" spans="1:5" ht="19.149999999999999" customHeight="1" x14ac:dyDescent="0.25">
      <c r="A16" s="2" t="s">
        <v>18</v>
      </c>
      <c r="B16" s="18"/>
      <c r="D16" s="7"/>
      <c r="E16" s="22"/>
    </row>
    <row r="17" spans="1:5" ht="19.149999999999999" customHeight="1" x14ac:dyDescent="0.25">
      <c r="A17" s="2" t="s">
        <v>19</v>
      </c>
      <c r="B17" s="7"/>
      <c r="C17" s="7"/>
      <c r="D17" s="7"/>
      <c r="E17" s="22"/>
    </row>
    <row r="18" spans="1:5" ht="15" customHeight="1" thickBot="1" x14ac:dyDescent="0.3">
      <c r="A18" s="10" t="s">
        <v>20</v>
      </c>
      <c r="B18" s="11">
        <f t="shared" ref="B18:E18" si="1">SUM(B15:B17)</f>
        <v>0</v>
      </c>
      <c r="C18" s="11">
        <f t="shared" si="1"/>
        <v>0</v>
      </c>
      <c r="D18" s="11">
        <f t="shared" si="1"/>
        <v>0</v>
      </c>
      <c r="E18" s="24">
        <f t="shared" si="1"/>
        <v>0</v>
      </c>
    </row>
    <row r="19" spans="1:5" ht="15" customHeight="1" x14ac:dyDescent="0.25">
      <c r="A19" s="12"/>
      <c r="B19" s="12"/>
      <c r="C19" s="13"/>
      <c r="D19" s="13"/>
      <c r="E19" s="13"/>
    </row>
  </sheetData>
  <mergeCells count="1">
    <mergeCell ref="B5:E5"/>
  </mergeCells>
  <printOptions horizontalCentered="1"/>
  <pageMargins left="0.75" right="0.75" top="0.5" bottom="0.5" header="0.3" footer="0.3"/>
  <pageSetup orientation="landscape" r:id="rId1"/>
  <headerFooter>
    <oddFooter>&amp;L&amp;8&amp;D&amp;R&amp;8&amp;F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24FE98A5794489482F1EED8BB33FE" ma:contentTypeVersion="17" ma:contentTypeDescription="Create a new document." ma:contentTypeScope="" ma:versionID="b2900fe496e0c8b28ddd4c4631f93ca9">
  <xsd:schema xmlns:xsd="http://www.w3.org/2001/XMLSchema" xmlns:xs="http://www.w3.org/2001/XMLSchema" xmlns:p="http://schemas.microsoft.com/office/2006/metadata/properties" xmlns:ns2="e15b9e73-c977-4054-98ab-a31a3fb0ba9e" xmlns:ns3="8bbe2326-318d-4a6a-b4f2-fe4330988081" targetNamespace="http://schemas.microsoft.com/office/2006/metadata/properties" ma:root="true" ma:fieldsID="63df6292bc22d007172f50ec8b6bb721" ns2:_="" ns3:_="">
    <xsd:import namespace="e15b9e73-c977-4054-98ab-a31a3fb0ba9e"/>
    <xsd:import namespace="8bbe2326-318d-4a6a-b4f2-fe43309880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b9e73-c977-4054-98ab-a31a3fb0b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a4fd07-bb52-4003-87b7-be4870537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e2326-318d-4a6a-b4f2-fe43309880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4eed02-18ea-4b50-ab8c-d324e9bdf24e}" ma:internalName="TaxCatchAll" ma:showField="CatchAllData" ma:web="8bbe2326-318d-4a6a-b4f2-fe43309880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be2326-318d-4a6a-b4f2-fe4330988081" xsi:nil="true"/>
    <lcf76f155ced4ddcb4097134ff3c332f xmlns="e15b9e73-c977-4054-98ab-a31a3fb0ba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869687-58FF-41F3-A882-1378BB9AA6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A114BC-EE4F-4601-944C-48E3387EF2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b9e73-c977-4054-98ab-a31a3fb0ba9e"/>
    <ds:schemaRef ds:uri="8bbe2326-318d-4a6a-b4f2-fe43309880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F49517-401C-42BA-9031-46B044F7B53F}">
  <ds:schemaRefs>
    <ds:schemaRef ds:uri="http://schemas.microsoft.com/office/2006/metadata/properties"/>
    <ds:schemaRef ds:uri="http://schemas.microsoft.com/office/infopath/2007/PartnerControls"/>
    <ds:schemaRef ds:uri="8bbe2326-318d-4a6a-b4f2-fe4330988081"/>
    <ds:schemaRef ds:uri="e15b9e73-c977-4054-98ab-a31a3fb0ba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Fees - Adjustment</vt:lpstr>
      <vt:lpstr>Fees - Original</vt:lpstr>
      <vt:lpstr>Attachment F - Financial Aid</vt:lpstr>
      <vt:lpstr>'Attachment F - Financial Aid'!Print_Area</vt:lpstr>
      <vt:lpstr>'Fees - Adjustment'!Print_Area</vt:lpstr>
      <vt:lpstr>'Fees - Original'!Print_Area</vt:lpstr>
      <vt:lpstr>'Fees - Adjustment'!Print_Titles</vt:lpstr>
      <vt:lpstr>'Fees - Original'!Print_Titles</vt:lpstr>
    </vt:vector>
  </TitlesOfParts>
  <Manager/>
  <Company>Cal Poly Pomona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 Lee</dc:creator>
  <cp:keywords/>
  <dc:description/>
  <cp:lastModifiedBy>Sebastian Velasquez</cp:lastModifiedBy>
  <cp:revision/>
  <cp:lastPrinted>2024-04-06T01:30:55Z</cp:lastPrinted>
  <dcterms:created xsi:type="dcterms:W3CDTF">2023-04-10T21:39:14Z</dcterms:created>
  <dcterms:modified xsi:type="dcterms:W3CDTF">2025-11-20T19:31:45Z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0x010100FEF24FE98A5794489482F1EED8BB33FE</vt:lpwstr>
  </property>
  <property fmtid="{D5CDD505-2E9C-101B-9397-08002B2CF9AE}" pid="3" name="MediaServiceImageTags">
    <vt:lpwstr/>
  </property>
</Properties>
</file>