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4-25\"/>
    </mc:Choice>
  </mc:AlternateContent>
  <xr:revisionPtr revIDLastSave="0" documentId="14_{266174DA-6ACC-42D0-8CE8-24CBCC7DF160}" xr6:coauthVersionLast="47" xr6:coauthVersionMax="47" xr10:uidLastSave="{00000000-0000-0000-0000-000000000000}"/>
  <bookViews>
    <workbookView xWindow="-28920" yWindow="-120" windowWidth="29040" windowHeight="15720" xr2:uid="{F71691FD-AF3E-414F-85A8-3F844B4112D6}"/>
  </bookViews>
  <sheets>
    <sheet name="Fees - Adjustment" sheetId="13" r:id="rId1"/>
    <sheet name="Attachment F - Financial Aid" sheetId="6" state="hidden" r:id="rId2"/>
  </sheets>
  <definedNames>
    <definedName name="_xlnm.Print_Area" localSheetId="1">'Attachment F - Financial Aid'!$A$1:$E$19</definedName>
    <definedName name="_xlnm.Print_Area" localSheetId="0">'Fees - Adjustment'!$A$1:$I$128</definedName>
    <definedName name="_xlnm.Print_Titles" localSheetId="0">'Fees - Adjustment'!$1:$4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C16" i="13"/>
  <c r="C10" i="13"/>
  <c r="C122" i="13"/>
  <c r="D13" i="13" l="1"/>
  <c r="D12" i="13"/>
  <c r="D10" i="13"/>
  <c r="D24" i="13" l="1"/>
  <c r="D23" i="13"/>
  <c r="C25" i="13"/>
  <c r="B25" i="13"/>
  <c r="D102" i="13"/>
  <c r="C102" i="13"/>
  <c r="B102" i="13"/>
  <c r="D25" i="13" l="1"/>
  <c r="C120" i="13" l="1"/>
  <c r="B127" i="13"/>
  <c r="I17" i="13"/>
  <c r="C15" i="13"/>
  <c r="C18" i="13" s="1"/>
  <c r="I16" i="13"/>
  <c r="G15" i="13"/>
  <c r="G18" i="13" s="1"/>
  <c r="F15" i="13"/>
  <c r="F18" i="13" s="1"/>
  <c r="E15" i="13"/>
  <c r="E18" i="13" s="1"/>
  <c r="D15" i="13"/>
  <c r="D18" i="13" s="1"/>
  <c r="B15" i="13"/>
  <c r="B18" i="13" s="1"/>
  <c r="I14" i="13"/>
  <c r="I13" i="13"/>
  <c r="I12" i="13"/>
  <c r="I11" i="13"/>
  <c r="I9" i="13"/>
  <c r="C127" i="13" l="1"/>
  <c r="H10" i="13" s="1"/>
  <c r="H15" i="13" l="1"/>
  <c r="H18" i="13" s="1"/>
  <c r="I10" i="13"/>
  <c r="I15" i="13" s="1"/>
  <c r="I18" i="13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<sst xmlns="http://schemas.openxmlformats.org/spreadsheetml/2006/main" count="192" uniqueCount="174">
  <si>
    <t>Attachment A: Fees (Adjustment)</t>
  </si>
  <si>
    <t>Fee Revenue Adjustments</t>
  </si>
  <si>
    <t>Catetory I
Doctoral
Differential
Fee*</t>
  </si>
  <si>
    <t>Category I
Graduate Business Prof Fee</t>
  </si>
  <si>
    <t xml:space="preserve">
Category II Student Success
Fee</t>
  </si>
  <si>
    <t>Category II
Student Health
Fee*</t>
  </si>
  <si>
    <t>Category II
Orientation
Fee*</t>
  </si>
  <si>
    <t>Category III
Misc. Course Fees</t>
  </si>
  <si>
    <t>Category IV
Fees</t>
  </si>
  <si>
    <t>23-24
Budget Allocation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</si>
  <si>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</si>
  <si>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</si>
  <si>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</si>
  <si>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</si>
  <si>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</si>
  <si>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</si>
  <si>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</si>
  <si>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</si>
  <si>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</si>
  <si>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</si>
  <si>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*No fee adjustments yet as more revenue will be collected in Q4; adjust at year end.</t>
  </si>
  <si>
    <t>Amount</t>
  </si>
  <si>
    <t>Category IV</t>
  </si>
  <si>
    <t>Division</t>
  </si>
  <si>
    <t>Subtotal</t>
  </si>
  <si>
    <t>C4401 - Chemistry</t>
  </si>
  <si>
    <t>C4403 - Diploma*</t>
  </si>
  <si>
    <t>C4404 - Physical Education</t>
  </si>
  <si>
    <t>C4406 - Library Obligations</t>
  </si>
  <si>
    <t>C4413 - Math/Calculus Placement</t>
  </si>
  <si>
    <t>C4415 - Special Exam Revenue</t>
  </si>
  <si>
    <t>TX019 - Credential Evaluation*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</si>
  <si>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</si>
  <si>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</si>
  <si>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</si>
  <si>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</si>
  <si>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</si>
  <si>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Admin Affairs</t>
  </si>
  <si>
    <t>Advancement</t>
  </si>
  <si>
    <t>Category I</t>
  </si>
  <si>
    <t>Attachment F: Financial Aid</t>
  </si>
  <si>
    <t>Totals</t>
  </si>
  <si>
    <t>BPA #24-04</t>
  </si>
  <si>
    <t>AH202</t>
  </si>
  <si>
    <t>AH369</t>
  </si>
  <si>
    <t>AH407</t>
  </si>
  <si>
    <t>AV114</t>
  </si>
  <si>
    <t>AV125</t>
  </si>
  <si>
    <t>AV350</t>
  </si>
  <si>
    <t>AV430</t>
  </si>
  <si>
    <t>BI111</t>
  </si>
  <si>
    <t>BI115</t>
  </si>
  <si>
    <t>BI121</t>
  </si>
  <si>
    <t>BI122</t>
  </si>
  <si>
    <t>BI206</t>
  </si>
  <si>
    <t>BI235</t>
  </si>
  <si>
    <t>BI440</t>
  </si>
  <si>
    <t>BI465</t>
  </si>
  <si>
    <t>BI467</t>
  </si>
  <si>
    <t>CE340</t>
  </si>
  <si>
    <t>CE420</t>
  </si>
  <si>
    <t>CE543</t>
  </si>
  <si>
    <t>CH121</t>
  </si>
  <si>
    <t>CH122</t>
  </si>
  <si>
    <t>CH201</t>
  </si>
  <si>
    <t>CH221</t>
  </si>
  <si>
    <t>CH314</t>
  </si>
  <si>
    <t>CH315</t>
  </si>
  <si>
    <t>CH327</t>
  </si>
  <si>
    <t>EE100</t>
  </si>
  <si>
    <t>FS427</t>
  </si>
  <si>
    <t>HT250</t>
  </si>
  <si>
    <t>HT281</t>
  </si>
  <si>
    <t>HT312</t>
  </si>
  <si>
    <t>HT315</t>
  </si>
  <si>
    <t>HT325</t>
  </si>
  <si>
    <t>HT381</t>
  </si>
  <si>
    <t>MF201</t>
  </si>
  <si>
    <t>NT121</t>
  </si>
  <si>
    <t>PL112</t>
  </si>
  <si>
    <t>TX005</t>
  </si>
  <si>
    <t>TX011</t>
  </si>
  <si>
    <t>VC312</t>
  </si>
  <si>
    <t>VC330</t>
  </si>
  <si>
    <t>VC361</t>
  </si>
  <si>
    <t>VC364</t>
  </si>
  <si>
    <t>VC365</t>
  </si>
  <si>
    <t>AH363</t>
  </si>
  <si>
    <t>AM414</t>
  </si>
  <si>
    <t>AM280</t>
  </si>
  <si>
    <t>AM360</t>
  </si>
  <si>
    <t>AH335</t>
  </si>
  <si>
    <t>BI463</t>
  </si>
  <si>
    <t>BI470</t>
  </si>
  <si>
    <t>Feb YTD</t>
  </si>
  <si>
    <t>Adjustment</t>
  </si>
  <si>
    <t>Orig</t>
  </si>
  <si>
    <t>BPA #24-01R</t>
  </si>
  <si>
    <t>Category III (501110)</t>
  </si>
  <si>
    <t>Graduate Professional Fee - 25% financial aid</t>
  </si>
  <si>
    <t>Category II</t>
  </si>
  <si>
    <t>Graduate Professional Fee - 501201</t>
  </si>
  <si>
    <t>Student Success Fee - 501810</t>
  </si>
  <si>
    <t>660003-POM01-21810-0406-C3500</t>
  </si>
  <si>
    <t>660003-POM01-21810-0406-C3506</t>
  </si>
  <si>
    <t>660003-POM01-21810-0406-C3507</t>
  </si>
  <si>
    <t>601303-POM01-55800-0401-C3504</t>
  </si>
  <si>
    <t>601303-POM01-33000-0101-C3502</t>
  </si>
  <si>
    <t>660003-POM01-16900-0406-C3508</t>
  </si>
  <si>
    <t>660003-POM01-16910-0406-C3505</t>
  </si>
  <si>
    <t>660090-POM01-16910-0406-C3503</t>
  </si>
  <si>
    <t>660003-POM01-20001-0101-C3501</t>
  </si>
  <si>
    <t>660003-POM01-34063-0409-C3562</t>
  </si>
  <si>
    <t>660003-POM01-61100-0502-C3525</t>
  </si>
  <si>
    <t>660003-POM01-63000-0501-C3543</t>
  </si>
  <si>
    <t>660003-POM01-60300-0501-C3545</t>
  </si>
  <si>
    <t>AM265</t>
  </si>
  <si>
    <t>Registrar's Office 63462</t>
  </si>
  <si>
    <t>660003-POM01-63400-0101-AH202</t>
  </si>
  <si>
    <t>660003-POM01-23000-0101-AH369</t>
  </si>
  <si>
    <t>660003-POM01-23000-0101-AH407</t>
  </si>
  <si>
    <t>660003-POM01-23000-0101-AV114</t>
  </si>
  <si>
    <t>660003-POM01-23000-0101-AV125</t>
  </si>
  <si>
    <t>660003-POM01-27400-0405-AV350</t>
  </si>
  <si>
    <t>660003-POM01-23000-0101-AV430</t>
  </si>
  <si>
    <t>660003-POM01-23000-0101-BI111</t>
  </si>
  <si>
    <t>660003-POM01-49900-0101-BI115</t>
  </si>
  <si>
    <t>660003-POM01-49900-0101-BI121</t>
  </si>
  <si>
    <t>660003-POM01-49900-0101-BI122</t>
  </si>
  <si>
    <t>660003-POM01-49900-0101-BI206</t>
  </si>
  <si>
    <t>660003-POM01-49900-0101-BI235</t>
  </si>
  <si>
    <t>660003-POM01-49900-0101-BI440</t>
  </si>
  <si>
    <t>660003-POM01-49900-0101-BI465</t>
  </si>
  <si>
    <t>660003-POM01-49900-0101-BI467</t>
  </si>
  <si>
    <t>660003-POM01-49900-0101-CE340</t>
  </si>
  <si>
    <t>660003-POM01-44900-0101-CE420</t>
  </si>
  <si>
    <t>660003-POM01-44900-0101-CE543</t>
  </si>
  <si>
    <t>660003-POM01-44900-0101-CH121</t>
  </si>
  <si>
    <t>660003-POM01-44900-0101-CH122</t>
  </si>
  <si>
    <t>660003-POM01-50000-0101-CH201</t>
  </si>
  <si>
    <t>660003-POM01-50000-0101-CH221</t>
  </si>
  <si>
    <t>660003-POM01-50000-0101-CH314</t>
  </si>
  <si>
    <t>660003-POM01-50000-0101-CH315</t>
  </si>
  <si>
    <t>660003-POM01-50000-0101-CH327</t>
  </si>
  <si>
    <t>660003-POM01-50000-0101-EE100</t>
  </si>
  <si>
    <t>660003-POM01-50000-0101-FS427</t>
  </si>
  <si>
    <t>660003-POM01-45000-0101-HT250</t>
  </si>
  <si>
    <t>660003-POM01-23100-0101-HT281</t>
  </si>
  <si>
    <t>660003-POM01-36000-0101-HT312</t>
  </si>
  <si>
    <t>660003-POM01-36000-0101-HT315</t>
  </si>
  <si>
    <t>660003-POM01-36000-0101-HT325</t>
  </si>
  <si>
    <t>660003-POM01-36000-0101-HT381</t>
  </si>
  <si>
    <t>660003-POM01-36000-0101-MF201</t>
  </si>
  <si>
    <t>660003-POM01-36000-0101-NT121</t>
  </si>
  <si>
    <t>660003-POM01-36000-0101-PL112</t>
  </si>
  <si>
    <t>660003-POM01-45200-0101-TX005</t>
  </si>
  <si>
    <t>660003-POM01-23100-0101-TX011</t>
  </si>
  <si>
    <t>660003-POM01-48800-0101-VC312</t>
  </si>
  <si>
    <t>660003-POM01-48800-0101-VC330</t>
  </si>
  <si>
    <t>660003-POM01-48800-0101-VC361</t>
  </si>
  <si>
    <t>660003-POM01-48800-0101-VC364</t>
  </si>
  <si>
    <t>660003-POM01-48800-0101-VC365</t>
  </si>
  <si>
    <t>660003-POM01-23000-0101-AH363</t>
  </si>
  <si>
    <t>660003-POM01-22900-0101-AM414</t>
  </si>
  <si>
    <t>660003-POM01-22900-0101-AM280</t>
  </si>
  <si>
    <t>660003-POM01-22900-0101-AM360</t>
  </si>
  <si>
    <t>660003-POM01-23000-0101-AH335</t>
  </si>
  <si>
    <t>660003-POM01-49900-0101-BI463</t>
  </si>
  <si>
    <t>660003-POM01-49900-0101-BI470</t>
  </si>
  <si>
    <t>660003-POM01-22900-0101-AM265</t>
  </si>
  <si>
    <t>660003-POM01-63000-0501-C3544</t>
  </si>
  <si>
    <t>TX008 - Univ Acctg</t>
  </si>
  <si>
    <t>501813 - Medical Services</t>
  </si>
  <si>
    <t>C4402 - Commencement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</si>
</sst>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BABAB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5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9" fontId="0" fillId="0" borderId="0" xfId="2" applyFont="1" applyAlignment="1">
      <alignment horizontal="center"/>
    </xf>
    <xf numFmtId="3" fontId="6" fillId="0" borderId="0" xfId="0" applyNumberFormat="1" applyFont="1"/>
    <xf numFmtId="37" fontId="0" fillId="0" borderId="8" xfId="0" applyNumberFormat="1" applyBorder="1" applyAlignment="1">
      <alignment horizontal="right"/>
    </xf>
    <xf numFmtId="37" fontId="7" fillId="0" borderId="0" xfId="0" applyNumberFormat="1" applyFont="1"/>
    <xf numFmtId="5" fontId="0" fillId="0" borderId="0" xfId="0" applyNumberFormat="1"/>
    <xf numFmtId="37" fontId="9" fillId="0" borderId="0" xfId="0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165" fontId="0" fillId="0" borderId="8" xfId="3" applyNumberFormat="1" applyFont="1" applyBorder="1" applyAlignment="1">
      <alignment horizontal="right"/>
    </xf>
    <xf numFmtId="165" fontId="0" fillId="0" borderId="0" xfId="3" applyNumberFormat="1" applyFont="1" applyAlignment="1">
      <alignment horizontal="right"/>
    </xf>
    <xf numFmtId="165" fontId="0" fillId="0" borderId="0" xfId="3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37" fontId="0" fillId="0" borderId="0" xfId="0" applyNumberFormat="1" applyAlignment="1">
      <alignment horizontal="left" indent="1"/>
    </xf>
    <xf numFmtId="37" fontId="7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37" fontId="0" fillId="0" borderId="9" xfId="0" applyNumberFormat="1" applyBorder="1" applyAlignment="1">
      <alignment horizontal="right"/>
    </xf>
    <xf numFmtId="0" fontId="0" fillId="0" borderId="10" xfId="0" applyBorder="1"/>
    <xf numFmtId="37" fontId="1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2125658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476DA-F72F-4515-984B-9EF260FAE3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67D6-FCFA-48D8-83CD-15B198DB773A}">
  <sheetPr>
    <tabColor rgb="FFFFC000"/>
    <pageSetUpPr fitToPage="1"/>
  </sheetPr>
  <dimension ref="A1:K128"/>
  <sheetViews>
    <sheetView tabSelected="1" zoomScale="98" zoomScaleNormal="98" workbookViewId="0">
      <selection activeCell="A128" sqref="A128"/>
    </sheetView>
  </sheetViews>
  <sheetFormatPr defaultColWidth="8.85546875" defaultRowHeight="15" x14ac:dyDescent="0.25"/>
  <cols>
    <col min="1" max="1" width="39.85546875" style="2" customWidth="1"/>
    <col min="2" max="8" width="13" style="1" customWidth="1"/>
    <col min="9" max="11" width="14" style="2" customWidth="1"/>
    <col min="12" max="16384" width="8.85546875" style="2"/>
  </cols>
  <sheetData>
    <row r="1" spans="1:9" ht="25.9" customHeight="1" x14ac:dyDescent="0.3">
      <c r="A1" s="3"/>
    </row>
    <row r="2" spans="1:9" ht="25.9" customHeight="1" x14ac:dyDescent="0.3">
      <c r="A2" s="3"/>
      <c r="H2" s="6"/>
      <c r="I2" s="6" t="s">
        <v>42</v>
      </c>
    </row>
    <row r="3" spans="1:9" ht="18.75" customHeight="1" x14ac:dyDescent="0.3">
      <c r="A3" s="3" t="s">
        <v>0</v>
      </c>
    </row>
    <row r="4" spans="1:9" ht="20.100000000000001" customHeight="1" x14ac:dyDescent="0.25">
      <c r="A4" s="17" t="s">
        <v>1</v>
      </c>
      <c r="B4" s="25"/>
    </row>
    <row r="5" spans="1:9" ht="15.75" x14ac:dyDescent="0.25">
      <c r="A5" s="17">
        <v>45727</v>
      </c>
      <c r="B5" s="44"/>
      <c r="C5" s="44"/>
      <c r="D5" s="44"/>
      <c r="E5" s="44"/>
      <c r="F5" s="44"/>
      <c r="G5" s="44"/>
      <c r="H5" s="44"/>
    </row>
    <row r="6" spans="1:9" x14ac:dyDescent="0.25">
      <c r="I6" s="19"/>
    </row>
    <row r="7" spans="1:9" ht="75.75" thickBot="1" x14ac:dyDescent="0.3">
      <c r="A7" s="4"/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20" t="s">
        <v>9</v>
      </c>
    </row>
    <row r="8" spans="1:9" ht="6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9" ht="19.149999999999999" customHeight="1" x14ac:dyDescent="0.25">
      <c r="A9" s="2" t="s">
        <v>10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9" ht="19.149999999999999" customHeight="1" x14ac:dyDescent="0.25">
      <c r="A10" s="2" t="s">
        <v>11</v>
      </c>
      <c r="B10" s="7"/>
      <c r="C10" s="7">
        <f>+D23</f>
        <v>199575</v>
      </c>
      <c r="D10" s="7">
        <f>SUM(D30:D38)</f>
        <v>118334</v>
      </c>
      <c r="E10" s="7"/>
      <c r="F10" s="7"/>
      <c r="G10" s="7">
        <v>46270</v>
      </c>
      <c r="H10" s="7">
        <f>+C127</f>
        <v>4703</v>
      </c>
      <c r="I10" s="22">
        <f t="shared" si="0"/>
        <v>368882</v>
      </c>
    </row>
    <row r="11" spans="1:9" ht="19.149999999999999" customHeight="1" x14ac:dyDescent="0.25">
      <c r="A11" s="2" t="s">
        <v>12</v>
      </c>
      <c r="B11" s="7"/>
      <c r="C11" s="7"/>
      <c r="D11" s="7"/>
      <c r="E11" s="7"/>
      <c r="F11" s="7"/>
      <c r="G11" s="7"/>
      <c r="H11" s="7"/>
      <c r="I11" s="22">
        <f t="shared" si="0"/>
        <v>0</v>
      </c>
    </row>
    <row r="12" spans="1:9" ht="19.149999999999999" customHeight="1" x14ac:dyDescent="0.25">
      <c r="A12" s="2" t="s">
        <v>13</v>
      </c>
      <c r="B12" s="7"/>
      <c r="C12" s="7"/>
      <c r="D12" s="7">
        <f>SUM(D40)</f>
        <v>77098</v>
      </c>
      <c r="E12" s="7"/>
      <c r="F12" s="7"/>
      <c r="G12" s="7"/>
      <c r="H12" s="7"/>
      <c r="I12" s="22">
        <f t="shared" si="0"/>
        <v>77098</v>
      </c>
    </row>
    <row r="13" spans="1:9" ht="19.149999999999999" customHeight="1" x14ac:dyDescent="0.25">
      <c r="A13" s="2" t="s">
        <v>14</v>
      </c>
      <c r="B13" s="7"/>
      <c r="C13" s="7"/>
      <c r="D13" s="7">
        <f>SUM(D42:D45)</f>
        <v>100435</v>
      </c>
      <c r="E13" s="7"/>
      <c r="F13" s="7"/>
      <c r="G13" s="7"/>
      <c r="H13" s="7"/>
      <c r="I13" s="22">
        <f t="shared" si="0"/>
        <v>100435</v>
      </c>
    </row>
    <row r="14" spans="1:9" ht="19.149999999999999" customHeight="1" x14ac:dyDescent="0.25">
      <c r="A14" s="2" t="s">
        <v>15</v>
      </c>
      <c r="B14" s="7"/>
      <c r="C14" s="7"/>
      <c r="D14" s="7"/>
      <c r="E14" s="7"/>
      <c r="F14" s="7"/>
      <c r="G14" s="7"/>
      <c r="H14" s="7"/>
      <c r="I14" s="22">
        <f t="shared" si="0"/>
        <v>0</v>
      </c>
    </row>
    <row r="15" spans="1:9" ht="19.149999999999999" customHeight="1" x14ac:dyDescent="0.25">
      <c r="A15" s="9" t="s">
        <v>16</v>
      </c>
      <c r="B15" s="8">
        <f t="shared" ref="B15:I15" si="1">SUM(B9:B14)</f>
        <v>0</v>
      </c>
      <c r="C15" s="8">
        <f t="shared" si="1"/>
        <v>199575</v>
      </c>
      <c r="D15" s="8">
        <f t="shared" si="1"/>
        <v>295867</v>
      </c>
      <c r="E15" s="8">
        <f t="shared" si="1"/>
        <v>0</v>
      </c>
      <c r="F15" s="8">
        <f t="shared" si="1"/>
        <v>0</v>
      </c>
      <c r="G15" s="8">
        <f t="shared" si="1"/>
        <v>46270</v>
      </c>
      <c r="H15" s="8">
        <f t="shared" si="1"/>
        <v>4703</v>
      </c>
      <c r="I15" s="23">
        <f t="shared" si="1"/>
        <v>546415</v>
      </c>
    </row>
    <row r="16" spans="1:9" ht="19.149999999999999" customHeight="1" x14ac:dyDescent="0.25">
      <c r="A16" s="2" t="s">
        <v>17</v>
      </c>
      <c r="B16" s="7"/>
      <c r="C16" s="7">
        <f>+D24</f>
        <v>66524</v>
      </c>
      <c r="D16" s="18"/>
      <c r="I16" s="22">
        <f>SUM(B16:H16)</f>
        <v>66524</v>
      </c>
    </row>
    <row r="17" spans="1:11" ht="19.149999999999999" customHeight="1" x14ac:dyDescent="0.25">
      <c r="A17" s="2" t="s">
        <v>18</v>
      </c>
      <c r="B17" s="7"/>
      <c r="C17" s="7"/>
      <c r="D17" s="7"/>
      <c r="E17" s="7"/>
      <c r="F17" s="7"/>
      <c r="G17" s="7"/>
      <c r="H17" s="7">
        <f>1531+1648-49992</f>
        <v>-46813</v>
      </c>
      <c r="I17" s="22">
        <f>SUM(B17:H17)</f>
        <v>-46813</v>
      </c>
    </row>
    <row r="18" spans="1:11" ht="15" customHeight="1" thickBot="1" x14ac:dyDescent="0.3">
      <c r="A18" s="10" t="s">
        <v>19</v>
      </c>
      <c r="B18" s="11">
        <f t="shared" ref="B18:I18" si="2">SUM(B15:B17)</f>
        <v>0</v>
      </c>
      <c r="C18" s="11">
        <f t="shared" si="2"/>
        <v>266099</v>
      </c>
      <c r="D18" s="11">
        <f t="shared" si="2"/>
        <v>295867</v>
      </c>
      <c r="E18" s="11">
        <f t="shared" si="2"/>
        <v>0</v>
      </c>
      <c r="F18" s="11">
        <f t="shared" si="2"/>
        <v>0</v>
      </c>
      <c r="G18" s="11">
        <f t="shared" si="2"/>
        <v>46270</v>
      </c>
      <c r="H18" s="11">
        <f t="shared" si="2"/>
        <v>-42110</v>
      </c>
      <c r="I18" s="24">
        <f t="shared" si="2"/>
        <v>566126</v>
      </c>
    </row>
    <row r="19" spans="1:11" ht="15" customHeight="1" x14ac:dyDescent="0.25">
      <c r="A19" s="29" t="s">
        <v>20</v>
      </c>
      <c r="B19" s="12"/>
      <c r="C19" s="13"/>
      <c r="D19" s="13"/>
      <c r="E19" s="13"/>
      <c r="F19" s="13"/>
      <c r="G19" s="13"/>
      <c r="H19" s="13"/>
    </row>
    <row r="20" spans="1:11" ht="15" customHeight="1" x14ac:dyDescent="0.25">
      <c r="A20" s="12"/>
      <c r="B20" s="12"/>
      <c r="C20" s="13"/>
      <c r="D20" s="13"/>
      <c r="E20" s="13"/>
      <c r="F20" s="13"/>
      <c r="G20" s="13"/>
      <c r="H20" s="13"/>
    </row>
    <row r="21" spans="1:11" s="1" customFormat="1" x14ac:dyDescent="0.25">
      <c r="A21" s="2"/>
      <c r="B21" s="18" t="s">
        <v>97</v>
      </c>
      <c r="C21" s="13"/>
      <c r="D21" s="13"/>
      <c r="E21" s="13"/>
      <c r="F21" s="13"/>
      <c r="I21" s="2"/>
      <c r="J21" s="2"/>
      <c r="K21" s="2"/>
    </row>
    <row r="22" spans="1:11" s="1" customFormat="1" x14ac:dyDescent="0.25">
      <c r="A22" s="28" t="s">
        <v>39</v>
      </c>
      <c r="B22" s="40" t="s">
        <v>96</v>
      </c>
      <c r="C22" s="41" t="s">
        <v>94</v>
      </c>
      <c r="D22" s="41" t="s">
        <v>95</v>
      </c>
      <c r="E22" s="13"/>
      <c r="F22" s="13"/>
      <c r="I22" s="2"/>
      <c r="J22" s="2"/>
      <c r="K22" s="2"/>
    </row>
    <row r="23" spans="1:11" s="1" customFormat="1" x14ac:dyDescent="0.25">
      <c r="A23" s="2" t="s">
        <v>101</v>
      </c>
      <c r="B23" s="18">
        <v>908477</v>
      </c>
      <c r="C23" s="18">
        <v>1108052</v>
      </c>
      <c r="D23" s="18">
        <f>+C23-B23</f>
        <v>199575</v>
      </c>
      <c r="E23" s="13"/>
      <c r="F23" s="13"/>
      <c r="I23" s="2"/>
      <c r="J23" s="2"/>
      <c r="K23" s="2"/>
    </row>
    <row r="24" spans="1:11" s="1" customFormat="1" x14ac:dyDescent="0.25">
      <c r="A24" s="2" t="s">
        <v>99</v>
      </c>
      <c r="B24" s="18">
        <v>302826</v>
      </c>
      <c r="C24" s="18">
        <v>369350</v>
      </c>
      <c r="D24" s="18">
        <f>+C24-B24</f>
        <v>66524</v>
      </c>
      <c r="E24" s="13"/>
      <c r="F24" s="13"/>
      <c r="I24" s="2"/>
      <c r="J24" s="2"/>
      <c r="K24" s="2"/>
    </row>
    <row r="25" spans="1:11" s="1" customFormat="1" x14ac:dyDescent="0.25">
      <c r="A25" s="2"/>
      <c r="B25" s="42">
        <f>SUM(B23:B24)</f>
        <v>1211303</v>
      </c>
      <c r="C25" s="42">
        <f>SUM(C23:C24)</f>
        <v>1477402</v>
      </c>
      <c r="D25" s="42">
        <f>SUM(D23:D24)</f>
        <v>266099</v>
      </c>
      <c r="E25" s="13"/>
      <c r="F25" s="13"/>
      <c r="I25" s="2"/>
      <c r="J25" s="2"/>
      <c r="K25" s="2"/>
    </row>
    <row r="26" spans="1:11" s="1" customFormat="1" x14ac:dyDescent="0.25">
      <c r="A26" s="2"/>
      <c r="B26" s="18"/>
      <c r="C26" s="13"/>
      <c r="D26" s="13"/>
      <c r="E26" s="13"/>
      <c r="F26" s="13"/>
      <c r="I26" s="2"/>
      <c r="J26" s="2"/>
      <c r="K26" s="2"/>
    </row>
    <row r="27" spans="1:11" s="1" customFormat="1" x14ac:dyDescent="0.25">
      <c r="A27" s="28" t="s">
        <v>100</v>
      </c>
      <c r="B27" s="18"/>
      <c r="C27" s="13"/>
      <c r="D27" s="13"/>
      <c r="E27" s="13"/>
      <c r="F27" s="13"/>
      <c r="I27" s="2"/>
      <c r="J27" s="2"/>
      <c r="K27" s="2"/>
    </row>
    <row r="28" spans="1:11" s="1" customFormat="1" x14ac:dyDescent="0.25">
      <c r="A28" s="2" t="s">
        <v>102</v>
      </c>
      <c r="B28" s="18"/>
      <c r="C28" s="13"/>
      <c r="D28" s="13"/>
      <c r="E28" s="13"/>
      <c r="F28" s="13"/>
      <c r="I28" s="2"/>
      <c r="J28" s="2"/>
      <c r="K28" s="2"/>
    </row>
    <row r="29" spans="1:11" s="1" customFormat="1" x14ac:dyDescent="0.25">
      <c r="A29" s="37" t="s">
        <v>11</v>
      </c>
      <c r="B29" s="18"/>
      <c r="C29" s="13"/>
      <c r="D29" s="13"/>
      <c r="E29" s="13"/>
      <c r="F29" s="13"/>
      <c r="I29" s="2"/>
      <c r="J29" s="2"/>
      <c r="K29" s="2"/>
    </row>
    <row r="30" spans="1:11" s="1" customFormat="1" x14ac:dyDescent="0.25">
      <c r="A30" t="s">
        <v>103</v>
      </c>
      <c r="B30" s="18"/>
      <c r="C30" s="13"/>
      <c r="D30" s="18">
        <v>32821</v>
      </c>
      <c r="E30"/>
      <c r="F30" s="13"/>
      <c r="I30" s="2"/>
      <c r="J30" s="2"/>
      <c r="K30" s="2"/>
    </row>
    <row r="31" spans="1:11" s="1" customFormat="1" x14ac:dyDescent="0.25">
      <c r="A31" t="s">
        <v>104</v>
      </c>
      <c r="B31" s="18"/>
      <c r="C31" s="13"/>
      <c r="D31" s="18">
        <v>13658</v>
      </c>
      <c r="E31"/>
      <c r="F31" s="13"/>
      <c r="I31" s="2"/>
      <c r="J31" s="2"/>
      <c r="K31" s="2"/>
    </row>
    <row r="32" spans="1:11" s="1" customFormat="1" x14ac:dyDescent="0.25">
      <c r="A32" t="s">
        <v>105</v>
      </c>
      <c r="B32" s="18"/>
      <c r="C32" s="13"/>
      <c r="D32" s="18">
        <v>5361</v>
      </c>
      <c r="E32"/>
      <c r="F32" s="13"/>
      <c r="I32" s="2"/>
      <c r="J32" s="2"/>
      <c r="K32" s="2"/>
    </row>
    <row r="33" spans="1:11" s="1" customFormat="1" x14ac:dyDescent="0.25">
      <c r="A33" t="s">
        <v>106</v>
      </c>
      <c r="B33" s="18"/>
      <c r="C33" s="13"/>
      <c r="D33" s="18">
        <v>383</v>
      </c>
      <c r="E33"/>
      <c r="F33" s="13"/>
      <c r="I33" s="2"/>
      <c r="J33" s="2"/>
      <c r="K33" s="2"/>
    </row>
    <row r="34" spans="1:11" s="1" customFormat="1" x14ac:dyDescent="0.25">
      <c r="A34" t="s">
        <v>107</v>
      </c>
      <c r="B34" s="18"/>
      <c r="C34" s="13"/>
      <c r="D34" s="18">
        <v>7121</v>
      </c>
      <c r="E34"/>
      <c r="F34" s="13"/>
      <c r="I34" s="2"/>
      <c r="J34" s="2"/>
      <c r="K34" s="2"/>
    </row>
    <row r="35" spans="1:11" s="1" customFormat="1" x14ac:dyDescent="0.25">
      <c r="A35" t="s">
        <v>108</v>
      </c>
      <c r="B35" s="18"/>
      <c r="C35" s="13"/>
      <c r="D35" s="18">
        <v>12923</v>
      </c>
      <c r="E35"/>
      <c r="F35" s="13"/>
      <c r="I35" s="2"/>
      <c r="J35" s="2"/>
      <c r="K35" s="2"/>
    </row>
    <row r="36" spans="1:11" s="1" customFormat="1" x14ac:dyDescent="0.25">
      <c r="A36" t="s">
        <v>109</v>
      </c>
      <c r="B36" s="18"/>
      <c r="C36" s="13"/>
      <c r="D36" s="18">
        <v>10308</v>
      </c>
      <c r="E36"/>
      <c r="F36" s="13"/>
      <c r="I36" s="2"/>
      <c r="J36" s="2"/>
      <c r="K36" s="2"/>
    </row>
    <row r="37" spans="1:11" s="1" customFormat="1" x14ac:dyDescent="0.25">
      <c r="A37" t="s">
        <v>110</v>
      </c>
      <c r="B37" s="18"/>
      <c r="C37" s="13"/>
      <c r="D37" s="18">
        <v>29250</v>
      </c>
      <c r="E37"/>
      <c r="F37" s="13"/>
      <c r="I37" s="2"/>
      <c r="J37" s="2"/>
      <c r="K37" s="2"/>
    </row>
    <row r="38" spans="1:11" s="1" customFormat="1" x14ac:dyDescent="0.25">
      <c r="A38" t="s">
        <v>111</v>
      </c>
      <c r="B38" s="18"/>
      <c r="C38" s="13"/>
      <c r="D38" s="18">
        <v>6509</v>
      </c>
      <c r="E38"/>
      <c r="F38" s="13"/>
      <c r="I38" s="2"/>
      <c r="J38" s="2"/>
      <c r="K38" s="2"/>
    </row>
    <row r="39" spans="1:11" s="1" customFormat="1" x14ac:dyDescent="0.25">
      <c r="A39" s="37" t="s">
        <v>13</v>
      </c>
      <c r="B39" s="18"/>
      <c r="C39" s="13"/>
      <c r="D39" s="18"/>
      <c r="E39"/>
      <c r="F39" s="13"/>
      <c r="I39" s="2"/>
      <c r="J39" s="2"/>
      <c r="K39" s="2"/>
    </row>
    <row r="40" spans="1:11" s="1" customFormat="1" x14ac:dyDescent="0.25">
      <c r="A40" t="s">
        <v>112</v>
      </c>
      <c r="B40" s="18"/>
      <c r="C40" s="13"/>
      <c r="D40" s="18">
        <v>77098</v>
      </c>
      <c r="E40"/>
      <c r="F40" s="13"/>
      <c r="I40" s="2"/>
      <c r="J40" s="2"/>
      <c r="K40" s="2"/>
    </row>
    <row r="41" spans="1:11" s="1" customFormat="1" x14ac:dyDescent="0.25">
      <c r="A41" s="37" t="s">
        <v>14</v>
      </c>
      <c r="B41" s="18"/>
      <c r="C41" s="13"/>
      <c r="D41" s="18"/>
      <c r="E41"/>
      <c r="F41" s="13"/>
      <c r="I41" s="2"/>
      <c r="J41" s="2"/>
      <c r="K41" s="2"/>
    </row>
    <row r="42" spans="1:11" s="1" customFormat="1" x14ac:dyDescent="0.25">
      <c r="A42" t="s">
        <v>113</v>
      </c>
      <c r="B42" s="18"/>
      <c r="C42" s="13"/>
      <c r="D42" s="18">
        <v>87409</v>
      </c>
      <c r="E42"/>
      <c r="F42" s="13"/>
      <c r="I42" s="2"/>
      <c r="J42" s="2"/>
      <c r="K42" s="2"/>
    </row>
    <row r="43" spans="1:11" s="1" customFormat="1" x14ac:dyDescent="0.25">
      <c r="A43" t="s">
        <v>114</v>
      </c>
      <c r="B43" s="18"/>
      <c r="C43" s="13"/>
      <c r="D43" s="18">
        <v>5798</v>
      </c>
      <c r="E43"/>
      <c r="F43" s="13"/>
      <c r="I43" s="2"/>
      <c r="J43" s="2"/>
      <c r="K43" s="2"/>
    </row>
    <row r="44" spans="1:11" s="1" customFormat="1" x14ac:dyDescent="0.25">
      <c r="A44" t="s">
        <v>170</v>
      </c>
      <c r="B44" s="18"/>
      <c r="C44" s="13"/>
      <c r="D44" s="18">
        <v>1800</v>
      </c>
      <c r="E44"/>
      <c r="F44" s="13"/>
      <c r="I44" s="2"/>
      <c r="J44" s="2"/>
      <c r="K44" s="2"/>
    </row>
    <row r="45" spans="1:11" s="1" customFormat="1" x14ac:dyDescent="0.25">
      <c r="A45" t="s">
        <v>115</v>
      </c>
      <c r="B45" s="18"/>
      <c r="C45" s="13"/>
      <c r="D45" s="18">
        <v>5428</v>
      </c>
      <c r="E45"/>
      <c r="F45" s="13"/>
      <c r="I45" s="2"/>
      <c r="J45" s="2"/>
      <c r="K45" s="2"/>
    </row>
    <row r="46" spans="1:11" s="1" customFormat="1" x14ac:dyDescent="0.25">
      <c r="A46"/>
      <c r="B46" s="18"/>
      <c r="C46" s="13"/>
      <c r="D46" s="18"/>
      <c r="E46"/>
      <c r="F46" s="13"/>
      <c r="I46" s="2"/>
      <c r="J46" s="2"/>
      <c r="K46" s="2"/>
    </row>
    <row r="47" spans="1:11" s="1" customFormat="1" x14ac:dyDescent="0.25">
      <c r="A47" s="2"/>
      <c r="B47" s="18"/>
      <c r="C47" s="13"/>
      <c r="D47" s="13"/>
      <c r="E47" s="13"/>
      <c r="F47" s="13"/>
      <c r="I47" s="2"/>
      <c r="J47" s="2"/>
      <c r="K47" s="2"/>
    </row>
    <row r="48" spans="1:11" s="1" customFormat="1" x14ac:dyDescent="0.25">
      <c r="A48" s="2"/>
      <c r="B48" s="18"/>
      <c r="C48" s="13"/>
      <c r="D48" s="13"/>
      <c r="E48" s="13"/>
      <c r="F48" s="13"/>
      <c r="I48" s="2"/>
      <c r="J48" s="2"/>
      <c r="K48" s="2"/>
    </row>
    <row r="49" spans="1:11" s="1" customFormat="1" x14ac:dyDescent="0.25">
      <c r="A49" s="28" t="s">
        <v>98</v>
      </c>
      <c r="B49" s="40" t="s">
        <v>96</v>
      </c>
      <c r="C49" s="41" t="s">
        <v>94</v>
      </c>
      <c r="D49" s="41" t="s">
        <v>95</v>
      </c>
      <c r="I49" s="2"/>
      <c r="J49" s="2"/>
      <c r="K49" s="2"/>
    </row>
    <row r="50" spans="1:11" s="1" customFormat="1" x14ac:dyDescent="0.25">
      <c r="A50" s="43" t="s">
        <v>118</v>
      </c>
      <c r="B50" s="31">
        <v>1640</v>
      </c>
      <c r="C50" s="18">
        <v>1560</v>
      </c>
      <c r="D50" s="31">
        <v>-80</v>
      </c>
      <c r="E50" s="43" t="s">
        <v>43</v>
      </c>
      <c r="I50" s="2"/>
      <c r="J50" s="2"/>
      <c r="K50" s="2"/>
    </row>
    <row r="51" spans="1:11" s="1" customFormat="1" x14ac:dyDescent="0.25">
      <c r="A51" t="s">
        <v>166</v>
      </c>
      <c r="B51" s="31">
        <v>4250</v>
      </c>
      <c r="C51" s="18">
        <v>4000</v>
      </c>
      <c r="D51" s="31">
        <v>-250</v>
      </c>
      <c r="E51" t="s">
        <v>91</v>
      </c>
      <c r="I51" s="2"/>
      <c r="J51" s="2"/>
      <c r="K51" s="2"/>
    </row>
    <row r="52" spans="1:11" s="1" customFormat="1" x14ac:dyDescent="0.25">
      <c r="A52" t="s">
        <v>162</v>
      </c>
      <c r="B52" s="31">
        <v>4375</v>
      </c>
      <c r="C52" s="18">
        <v>4125</v>
      </c>
      <c r="D52" s="31">
        <v>-250</v>
      </c>
      <c r="E52" t="s">
        <v>87</v>
      </c>
      <c r="I52" s="2"/>
      <c r="J52" s="2"/>
      <c r="K52" s="2"/>
    </row>
    <row r="53" spans="1:11" s="1" customFormat="1" x14ac:dyDescent="0.25">
      <c r="A53" t="s">
        <v>119</v>
      </c>
      <c r="B53" s="31">
        <v>2235</v>
      </c>
      <c r="C53" s="18">
        <v>3600</v>
      </c>
      <c r="D53" s="31">
        <v>1365</v>
      </c>
      <c r="E53" t="s">
        <v>44</v>
      </c>
      <c r="I53" s="2"/>
      <c r="J53" s="2"/>
      <c r="K53" s="2"/>
    </row>
    <row r="54" spans="1:11" s="1" customFormat="1" x14ac:dyDescent="0.25">
      <c r="A54" t="s">
        <v>120</v>
      </c>
      <c r="B54" s="31">
        <v>5008</v>
      </c>
      <c r="C54" s="18">
        <v>4200</v>
      </c>
      <c r="D54" s="31">
        <v>-808</v>
      </c>
      <c r="E54" t="s">
        <v>45</v>
      </c>
      <c r="I54" s="2"/>
      <c r="J54" s="2"/>
      <c r="K54" s="2"/>
    </row>
    <row r="55" spans="1:11" s="1" customFormat="1" x14ac:dyDescent="0.25">
      <c r="A55" t="s">
        <v>169</v>
      </c>
      <c r="B55" s="31">
        <v>0</v>
      </c>
      <c r="C55" s="18">
        <v>104.42999999999999</v>
      </c>
      <c r="D55" s="31">
        <v>104</v>
      </c>
      <c r="E55" t="s">
        <v>116</v>
      </c>
      <c r="I55" s="2"/>
      <c r="J55" s="2"/>
      <c r="K55" s="2"/>
    </row>
    <row r="56" spans="1:11" s="1" customFormat="1" x14ac:dyDescent="0.25">
      <c r="A56" t="s">
        <v>164</v>
      </c>
      <c r="B56" s="31">
        <v>500</v>
      </c>
      <c r="C56" s="18">
        <v>285.83999999999997</v>
      </c>
      <c r="D56" s="31">
        <v>-214</v>
      </c>
      <c r="E56" t="s">
        <v>89</v>
      </c>
      <c r="I56" s="2"/>
      <c r="J56" s="2"/>
      <c r="K56" s="2"/>
    </row>
    <row r="57" spans="1:11" s="1" customFormat="1" x14ac:dyDescent="0.25">
      <c r="A57" t="s">
        <v>165</v>
      </c>
      <c r="B57" s="31">
        <v>1280</v>
      </c>
      <c r="C57" s="18">
        <v>1280</v>
      </c>
      <c r="D57" s="31">
        <v>0</v>
      </c>
      <c r="E57" t="s">
        <v>90</v>
      </c>
      <c r="I57" s="2"/>
      <c r="J57" s="2"/>
      <c r="K57" s="2"/>
    </row>
    <row r="58" spans="1:11" s="1" customFormat="1" x14ac:dyDescent="0.25">
      <c r="A58" t="s">
        <v>163</v>
      </c>
      <c r="B58" s="31">
        <v>700</v>
      </c>
      <c r="C58" s="18">
        <v>1260</v>
      </c>
      <c r="D58" s="31">
        <v>560</v>
      </c>
      <c r="E58" t="s">
        <v>88</v>
      </c>
      <c r="I58" s="2"/>
      <c r="J58" s="2"/>
      <c r="K58" s="2"/>
    </row>
    <row r="59" spans="1:11" s="1" customFormat="1" x14ac:dyDescent="0.25">
      <c r="A59" t="s">
        <v>121</v>
      </c>
      <c r="B59" s="31">
        <v>4580</v>
      </c>
      <c r="C59" s="18">
        <v>5240</v>
      </c>
      <c r="D59" s="31">
        <v>660</v>
      </c>
      <c r="E59" t="s">
        <v>46</v>
      </c>
      <c r="I59" s="2"/>
      <c r="J59" s="2"/>
      <c r="K59" s="2"/>
    </row>
    <row r="60" spans="1:11" s="1" customFormat="1" x14ac:dyDescent="0.25">
      <c r="A60" t="s">
        <v>122</v>
      </c>
      <c r="B60" s="31">
        <v>660</v>
      </c>
      <c r="C60" s="18">
        <v>540</v>
      </c>
      <c r="D60" s="31">
        <v>-120</v>
      </c>
      <c r="E60" t="s">
        <v>47</v>
      </c>
      <c r="I60" s="2"/>
      <c r="J60" s="2"/>
      <c r="K60" s="2"/>
    </row>
    <row r="61" spans="1:11" s="1" customFormat="1" x14ac:dyDescent="0.25">
      <c r="A61" t="s">
        <v>123</v>
      </c>
      <c r="B61" s="31">
        <v>7469</v>
      </c>
      <c r="C61" s="18">
        <v>6897.24</v>
      </c>
      <c r="D61" s="31">
        <v>-572</v>
      </c>
      <c r="E61" t="s">
        <v>48</v>
      </c>
      <c r="I61" s="2"/>
      <c r="J61" s="2"/>
      <c r="K61" s="2"/>
    </row>
    <row r="62" spans="1:11" s="1" customFormat="1" x14ac:dyDescent="0.25">
      <c r="A62" t="s">
        <v>124</v>
      </c>
      <c r="B62" s="31">
        <v>1708</v>
      </c>
      <c r="C62" s="18">
        <v>1860</v>
      </c>
      <c r="D62" s="31">
        <v>152</v>
      </c>
      <c r="E62" t="s">
        <v>49</v>
      </c>
      <c r="I62" s="2"/>
      <c r="J62" s="2"/>
      <c r="K62" s="2"/>
    </row>
    <row r="63" spans="1:11" s="1" customFormat="1" x14ac:dyDescent="0.25">
      <c r="A63" t="s">
        <v>125</v>
      </c>
      <c r="B63" s="31">
        <v>13486</v>
      </c>
      <c r="C63" s="18">
        <v>15229.66</v>
      </c>
      <c r="D63" s="31">
        <v>1744</v>
      </c>
      <c r="E63" t="s">
        <v>50</v>
      </c>
      <c r="I63" s="2"/>
      <c r="J63" s="2"/>
      <c r="K63" s="2"/>
    </row>
    <row r="64" spans="1:11" s="1" customFormat="1" x14ac:dyDescent="0.25">
      <c r="A64" t="s">
        <v>126</v>
      </c>
      <c r="B64" s="31">
        <v>8340</v>
      </c>
      <c r="C64" s="18">
        <v>11773.49</v>
      </c>
      <c r="D64" s="31">
        <v>3433</v>
      </c>
      <c r="E64" t="s">
        <v>51</v>
      </c>
      <c r="I64" s="2"/>
      <c r="J64" s="2"/>
      <c r="K64" s="2"/>
    </row>
    <row r="65" spans="1:11" s="1" customFormat="1" x14ac:dyDescent="0.25">
      <c r="A65" t="s">
        <v>127</v>
      </c>
      <c r="B65" s="31">
        <v>7996</v>
      </c>
      <c r="C65" s="18">
        <v>10669.2</v>
      </c>
      <c r="D65" s="31">
        <v>2673</v>
      </c>
      <c r="E65" t="s">
        <v>52</v>
      </c>
      <c r="I65" s="2"/>
      <c r="J65" s="2"/>
      <c r="K65" s="2"/>
    </row>
    <row r="66" spans="1:11" s="1" customFormat="1" x14ac:dyDescent="0.25">
      <c r="A66" t="s">
        <v>128</v>
      </c>
      <c r="B66" s="31">
        <v>5398</v>
      </c>
      <c r="C66" s="18">
        <v>7385</v>
      </c>
      <c r="D66" s="31">
        <v>1987</v>
      </c>
      <c r="E66" t="s">
        <v>53</v>
      </c>
      <c r="I66" s="2"/>
      <c r="J66" s="2"/>
      <c r="K66" s="2"/>
    </row>
    <row r="67" spans="1:11" s="1" customFormat="1" x14ac:dyDescent="0.25">
      <c r="A67" t="s">
        <v>129</v>
      </c>
      <c r="B67" s="31">
        <v>17269</v>
      </c>
      <c r="C67" s="18">
        <v>17746.23</v>
      </c>
      <c r="D67" s="31">
        <v>477</v>
      </c>
      <c r="E67" t="s">
        <v>54</v>
      </c>
      <c r="I67" s="2"/>
      <c r="J67" s="2"/>
      <c r="K67" s="2"/>
    </row>
    <row r="68" spans="1:11" s="1" customFormat="1" x14ac:dyDescent="0.25">
      <c r="A68" t="s">
        <v>130</v>
      </c>
      <c r="B68" s="31">
        <v>6136</v>
      </c>
      <c r="C68" s="18">
        <v>5490.1900000000005</v>
      </c>
      <c r="D68" s="31">
        <v>-646</v>
      </c>
      <c r="E68" t="s">
        <v>55</v>
      </c>
      <c r="I68" s="2"/>
      <c r="J68" s="2"/>
      <c r="K68" s="2"/>
    </row>
    <row r="69" spans="1:11" s="1" customFormat="1" x14ac:dyDescent="0.25">
      <c r="A69" t="s">
        <v>131</v>
      </c>
      <c r="B69" s="31">
        <v>460</v>
      </c>
      <c r="C69" s="18">
        <v>680</v>
      </c>
      <c r="D69" s="31">
        <v>220</v>
      </c>
      <c r="E69" t="s">
        <v>56</v>
      </c>
      <c r="I69" s="2"/>
      <c r="J69" s="2"/>
      <c r="K69" s="2"/>
    </row>
    <row r="70" spans="1:11" s="1" customFormat="1" x14ac:dyDescent="0.25">
      <c r="A70" t="s">
        <v>167</v>
      </c>
      <c r="B70" s="31">
        <v>6400</v>
      </c>
      <c r="C70" s="18">
        <v>6160</v>
      </c>
      <c r="D70" s="31">
        <v>-240</v>
      </c>
      <c r="E70" t="s">
        <v>92</v>
      </c>
      <c r="I70" s="2"/>
      <c r="J70" s="2"/>
      <c r="K70" s="2"/>
    </row>
    <row r="71" spans="1:11" s="1" customFormat="1" x14ac:dyDescent="0.25">
      <c r="A71" t="s">
        <v>132</v>
      </c>
      <c r="B71" s="31">
        <v>2480</v>
      </c>
      <c r="C71" s="18">
        <v>920</v>
      </c>
      <c r="D71" s="31">
        <v>-1560</v>
      </c>
      <c r="E71" t="s">
        <v>57</v>
      </c>
      <c r="I71" s="2"/>
      <c r="J71" s="2"/>
      <c r="K71" s="2"/>
    </row>
    <row r="72" spans="1:11" s="1" customFormat="1" x14ac:dyDescent="0.25">
      <c r="A72" t="s">
        <v>133</v>
      </c>
      <c r="B72" s="31">
        <v>2400</v>
      </c>
      <c r="C72" s="18">
        <v>4609.91</v>
      </c>
      <c r="D72" s="31">
        <v>2210</v>
      </c>
      <c r="E72" t="s">
        <v>58</v>
      </c>
      <c r="I72" s="2"/>
      <c r="J72" s="2"/>
      <c r="K72" s="2"/>
    </row>
    <row r="73" spans="1:11" s="1" customFormat="1" x14ac:dyDescent="0.25">
      <c r="A73" t="s">
        <v>168</v>
      </c>
      <c r="B73" s="31">
        <v>2500</v>
      </c>
      <c r="C73" s="18">
        <v>2700</v>
      </c>
      <c r="D73" s="31">
        <v>200</v>
      </c>
      <c r="E73" t="s">
        <v>93</v>
      </c>
      <c r="I73" s="2"/>
      <c r="J73" s="2"/>
      <c r="K73" s="2"/>
    </row>
    <row r="74" spans="1:11" s="1" customFormat="1" x14ac:dyDescent="0.25">
      <c r="A74" t="s">
        <v>134</v>
      </c>
      <c r="B74" s="31">
        <v>2847</v>
      </c>
      <c r="C74" s="18">
        <v>2898</v>
      </c>
      <c r="D74" s="31">
        <v>51</v>
      </c>
      <c r="E74" t="s">
        <v>59</v>
      </c>
      <c r="I74" s="2"/>
      <c r="J74" s="2"/>
      <c r="K74" s="2"/>
    </row>
    <row r="75" spans="1:11" s="1" customFormat="1" x14ac:dyDescent="0.25">
      <c r="A75" t="s">
        <v>135</v>
      </c>
      <c r="B75" s="31">
        <v>1755</v>
      </c>
      <c r="C75" s="18">
        <v>2790</v>
      </c>
      <c r="D75" s="31">
        <v>1035</v>
      </c>
      <c r="E75" t="s">
        <v>60</v>
      </c>
      <c r="I75" s="2"/>
      <c r="J75" s="2"/>
      <c r="K75" s="2"/>
    </row>
    <row r="76" spans="1:11" s="1" customFormat="1" x14ac:dyDescent="0.25">
      <c r="A76" t="s">
        <v>136</v>
      </c>
      <c r="B76" s="31">
        <v>360</v>
      </c>
      <c r="C76" s="18">
        <v>0</v>
      </c>
      <c r="D76" s="31">
        <v>-360</v>
      </c>
      <c r="E76" t="s">
        <v>61</v>
      </c>
      <c r="I76" s="2"/>
      <c r="J76" s="2"/>
      <c r="K76" s="2"/>
    </row>
    <row r="77" spans="1:11" s="1" customFormat="1" x14ac:dyDescent="0.25">
      <c r="A77" t="s">
        <v>137</v>
      </c>
      <c r="B77" s="31">
        <v>38082</v>
      </c>
      <c r="C77" s="18">
        <v>51077.659999999996</v>
      </c>
      <c r="D77" s="31">
        <v>12996</v>
      </c>
      <c r="E77" t="s">
        <v>62</v>
      </c>
      <c r="I77" s="2"/>
      <c r="J77" s="2"/>
      <c r="K77" s="2"/>
    </row>
    <row r="78" spans="1:11" s="1" customFormat="1" x14ac:dyDescent="0.25">
      <c r="A78" t="s">
        <v>138</v>
      </c>
      <c r="B78" s="31">
        <v>21765</v>
      </c>
      <c r="C78" s="18">
        <v>23574.13</v>
      </c>
      <c r="D78" s="31">
        <v>1809</v>
      </c>
      <c r="E78" t="s">
        <v>63</v>
      </c>
      <c r="I78" s="2"/>
      <c r="J78" s="2"/>
      <c r="K78" s="2"/>
    </row>
    <row r="79" spans="1:11" s="1" customFormat="1" x14ac:dyDescent="0.25">
      <c r="A79" t="s">
        <v>139</v>
      </c>
      <c r="B79" s="31">
        <v>7283</v>
      </c>
      <c r="C79" s="18">
        <v>6405.9400000000005</v>
      </c>
      <c r="D79" s="31">
        <v>-877</v>
      </c>
      <c r="E79" t="s">
        <v>64</v>
      </c>
      <c r="I79" s="2"/>
      <c r="J79" s="2"/>
      <c r="K79" s="2"/>
    </row>
    <row r="80" spans="1:11" s="1" customFormat="1" x14ac:dyDescent="0.25">
      <c r="A80" t="s">
        <v>140</v>
      </c>
      <c r="B80" s="31">
        <v>8086</v>
      </c>
      <c r="C80" s="18">
        <v>6982.5</v>
      </c>
      <c r="D80" s="31">
        <v>-1103</v>
      </c>
      <c r="E80" t="s">
        <v>65</v>
      </c>
      <c r="I80" s="2"/>
      <c r="J80" s="2"/>
      <c r="K80" s="2"/>
    </row>
    <row r="81" spans="1:11" s="1" customFormat="1" x14ac:dyDescent="0.25">
      <c r="A81" t="s">
        <v>141</v>
      </c>
      <c r="B81" s="31">
        <v>11037</v>
      </c>
      <c r="C81" s="18">
        <v>11126.42</v>
      </c>
      <c r="D81" s="31">
        <v>89</v>
      </c>
      <c r="E81" t="s">
        <v>66</v>
      </c>
      <c r="I81" s="2"/>
      <c r="J81" s="2"/>
      <c r="K81" s="2"/>
    </row>
    <row r="82" spans="1:11" s="1" customFormat="1" x14ac:dyDescent="0.25">
      <c r="A82" t="s">
        <v>142</v>
      </c>
      <c r="B82" s="31">
        <v>6608</v>
      </c>
      <c r="C82" s="18">
        <v>7425</v>
      </c>
      <c r="D82" s="31">
        <v>817</v>
      </c>
      <c r="E82" t="s">
        <v>67</v>
      </c>
      <c r="I82" s="2"/>
      <c r="J82" s="2"/>
      <c r="K82" s="2"/>
    </row>
    <row r="83" spans="1:11" s="1" customFormat="1" x14ac:dyDescent="0.25">
      <c r="A83" t="s">
        <v>143</v>
      </c>
      <c r="B83" s="31">
        <v>7018</v>
      </c>
      <c r="C83" s="18">
        <v>6747</v>
      </c>
      <c r="D83" s="31">
        <v>-271</v>
      </c>
      <c r="E83" t="s">
        <v>68</v>
      </c>
      <c r="I83" s="2"/>
      <c r="J83" s="2"/>
      <c r="K83" s="2"/>
    </row>
    <row r="84" spans="1:11" s="1" customFormat="1" x14ac:dyDescent="0.25">
      <c r="A84" t="s">
        <v>144</v>
      </c>
      <c r="B84" s="31">
        <v>5979</v>
      </c>
      <c r="C84" s="18">
        <v>7538.25</v>
      </c>
      <c r="D84" s="31">
        <v>1559</v>
      </c>
      <c r="E84" t="s">
        <v>69</v>
      </c>
      <c r="I84" s="2"/>
      <c r="J84" s="2"/>
      <c r="K84" s="2"/>
    </row>
    <row r="85" spans="1:11" s="1" customFormat="1" x14ac:dyDescent="0.25">
      <c r="A85" t="s">
        <v>145</v>
      </c>
      <c r="B85" s="31">
        <v>618</v>
      </c>
      <c r="C85" s="18">
        <v>731.25</v>
      </c>
      <c r="D85" s="31">
        <v>113</v>
      </c>
      <c r="E85" t="s">
        <v>70</v>
      </c>
      <c r="I85" s="2"/>
      <c r="J85" s="2"/>
      <c r="K85" s="2"/>
    </row>
    <row r="86" spans="1:11" s="1" customFormat="1" x14ac:dyDescent="0.25">
      <c r="A86" t="s">
        <v>146</v>
      </c>
      <c r="B86" s="31">
        <v>12783</v>
      </c>
      <c r="C86" s="18">
        <v>10982.33</v>
      </c>
      <c r="D86" s="31">
        <v>-1801</v>
      </c>
      <c r="E86" t="s">
        <v>71</v>
      </c>
      <c r="I86" s="2"/>
      <c r="J86" s="2"/>
      <c r="K86" s="2"/>
    </row>
    <row r="87" spans="1:11" s="1" customFormat="1" x14ac:dyDescent="0.25">
      <c r="A87" t="s">
        <v>147</v>
      </c>
      <c r="B87" s="31">
        <v>24150</v>
      </c>
      <c r="C87" s="18">
        <v>17869.400000000001</v>
      </c>
      <c r="D87" s="31">
        <v>-6281</v>
      </c>
      <c r="E87" t="s">
        <v>72</v>
      </c>
      <c r="I87" s="2"/>
      <c r="J87" s="2"/>
      <c r="K87" s="2"/>
    </row>
    <row r="88" spans="1:11" s="1" customFormat="1" x14ac:dyDescent="0.25">
      <c r="A88" t="s">
        <v>148</v>
      </c>
      <c r="B88" s="31">
        <v>15094</v>
      </c>
      <c r="C88" s="18">
        <v>17370</v>
      </c>
      <c r="D88" s="31">
        <v>2276</v>
      </c>
      <c r="E88" t="s">
        <v>73</v>
      </c>
      <c r="I88" s="2"/>
      <c r="J88" s="2"/>
      <c r="K88" s="2"/>
    </row>
    <row r="89" spans="1:11" s="1" customFormat="1" x14ac:dyDescent="0.25">
      <c r="A89" t="s">
        <v>149</v>
      </c>
      <c r="B89" s="31">
        <v>35908</v>
      </c>
      <c r="C89" s="18">
        <v>55548.850000000006</v>
      </c>
      <c r="D89" s="31">
        <v>19641</v>
      </c>
      <c r="E89" t="s">
        <v>74</v>
      </c>
      <c r="I89" s="2"/>
      <c r="J89" s="2"/>
      <c r="K89" s="2"/>
    </row>
    <row r="90" spans="1:11" s="1" customFormat="1" x14ac:dyDescent="0.25">
      <c r="A90" t="s">
        <v>150</v>
      </c>
      <c r="B90" s="31">
        <v>2450</v>
      </c>
      <c r="C90" s="18">
        <v>2400</v>
      </c>
      <c r="D90" s="31">
        <v>-50</v>
      </c>
      <c r="E90" t="s">
        <v>75</v>
      </c>
      <c r="I90" s="2"/>
      <c r="J90" s="2"/>
      <c r="K90" s="2"/>
    </row>
    <row r="91" spans="1:11" s="1" customFormat="1" x14ac:dyDescent="0.25">
      <c r="A91" t="s">
        <v>151</v>
      </c>
      <c r="B91" s="31">
        <v>2250</v>
      </c>
      <c r="C91" s="18">
        <v>1200</v>
      </c>
      <c r="D91" s="31">
        <v>-1050</v>
      </c>
      <c r="E91" t="s">
        <v>76</v>
      </c>
      <c r="I91" s="2"/>
      <c r="J91" s="2"/>
      <c r="K91" s="2"/>
    </row>
    <row r="92" spans="1:11" s="1" customFormat="1" x14ac:dyDescent="0.25">
      <c r="A92" t="s">
        <v>152</v>
      </c>
      <c r="B92" s="31">
        <v>21513</v>
      </c>
      <c r="C92" s="18">
        <v>31733.39</v>
      </c>
      <c r="D92" s="31">
        <v>10220</v>
      </c>
      <c r="E92" t="s">
        <v>77</v>
      </c>
      <c r="I92" s="2"/>
      <c r="J92" s="2"/>
      <c r="K92" s="2"/>
    </row>
    <row r="93" spans="1:11" s="1" customFormat="1" x14ac:dyDescent="0.25">
      <c r="A93" t="s">
        <v>153</v>
      </c>
      <c r="B93" s="31">
        <v>1783</v>
      </c>
      <c r="C93" s="18">
        <v>1583.91</v>
      </c>
      <c r="D93" s="31">
        <v>-199</v>
      </c>
      <c r="E93" t="s">
        <v>78</v>
      </c>
      <c r="I93" s="2"/>
      <c r="J93" s="2"/>
      <c r="K93" s="2"/>
    </row>
    <row r="94" spans="1:11" s="1" customFormat="1" x14ac:dyDescent="0.25">
      <c r="A94" t="s">
        <v>154</v>
      </c>
      <c r="B94" s="31">
        <v>2603</v>
      </c>
      <c r="C94" s="18">
        <v>2392.7600000000002</v>
      </c>
      <c r="D94" s="31">
        <v>-210</v>
      </c>
      <c r="E94" t="s">
        <v>79</v>
      </c>
      <c r="I94" s="2"/>
      <c r="J94" s="2"/>
      <c r="K94" s="2"/>
    </row>
    <row r="95" spans="1:11" s="1" customFormat="1" x14ac:dyDescent="0.25">
      <c r="A95" t="s">
        <v>155</v>
      </c>
      <c r="B95" s="31">
        <v>6550</v>
      </c>
      <c r="C95" s="18">
        <v>3150</v>
      </c>
      <c r="D95" s="31">
        <v>-3400</v>
      </c>
      <c r="E95" t="s">
        <v>80</v>
      </c>
      <c r="I95" s="2"/>
      <c r="J95" s="2"/>
      <c r="K95" s="2"/>
    </row>
    <row r="96" spans="1:11" s="1" customFormat="1" x14ac:dyDescent="0.25">
      <c r="A96" t="s">
        <v>156</v>
      </c>
      <c r="B96" s="31">
        <v>383</v>
      </c>
      <c r="C96" s="18">
        <v>125</v>
      </c>
      <c r="D96" s="31">
        <v>-258</v>
      </c>
      <c r="E96" t="s">
        <v>81</v>
      </c>
      <c r="I96" s="2"/>
      <c r="J96" s="2"/>
      <c r="K96" s="2"/>
    </row>
    <row r="97" spans="1:11" s="1" customFormat="1" x14ac:dyDescent="0.25">
      <c r="A97" t="s">
        <v>157</v>
      </c>
      <c r="B97" s="31">
        <v>3008</v>
      </c>
      <c r="C97" s="18">
        <v>2190.15</v>
      </c>
      <c r="D97" s="31">
        <v>-818</v>
      </c>
      <c r="E97" t="s">
        <v>82</v>
      </c>
      <c r="I97" s="2"/>
      <c r="J97" s="2"/>
      <c r="K97" s="2"/>
    </row>
    <row r="98" spans="1:11" s="1" customFormat="1" x14ac:dyDescent="0.25">
      <c r="A98" t="s">
        <v>158</v>
      </c>
      <c r="B98" s="31">
        <v>4150</v>
      </c>
      <c r="C98" s="18">
        <v>3525</v>
      </c>
      <c r="D98" s="31">
        <v>-625</v>
      </c>
      <c r="E98" t="s">
        <v>83</v>
      </c>
      <c r="I98" s="2"/>
      <c r="J98" s="2"/>
      <c r="K98" s="2"/>
    </row>
    <row r="99" spans="1:11" x14ac:dyDescent="0.25">
      <c r="A99" t="s">
        <v>159</v>
      </c>
      <c r="B99" s="31">
        <v>3476</v>
      </c>
      <c r="C99" s="18">
        <v>5925</v>
      </c>
      <c r="D99" s="31">
        <v>2449</v>
      </c>
      <c r="E99" t="s">
        <v>84</v>
      </c>
    </row>
    <row r="100" spans="1:11" x14ac:dyDescent="0.25">
      <c r="A100" t="s">
        <v>160</v>
      </c>
      <c r="B100" s="31">
        <v>4150</v>
      </c>
      <c r="C100" s="18">
        <v>7050</v>
      </c>
      <c r="D100" s="31">
        <v>2900</v>
      </c>
      <c r="E100" t="s">
        <v>85</v>
      </c>
    </row>
    <row r="101" spans="1:11" x14ac:dyDescent="0.25">
      <c r="A101" t="s">
        <v>161</v>
      </c>
      <c r="B101" s="31">
        <v>3426</v>
      </c>
      <c r="C101" s="18">
        <v>0</v>
      </c>
      <c r="D101" s="31">
        <v>-3426</v>
      </c>
      <c r="E101" t="s">
        <v>86</v>
      </c>
    </row>
    <row r="102" spans="1:11" ht="15.75" thickBot="1" x14ac:dyDescent="0.3">
      <c r="B102" s="33">
        <f>SUM(B50:B101)</f>
        <v>362385</v>
      </c>
      <c r="C102" s="33">
        <f t="shared" ref="C102:D102" si="3">SUM(C50:C101)</f>
        <v>408658.13000000006</v>
      </c>
      <c r="D102" s="33">
        <f t="shared" si="3"/>
        <v>46271</v>
      </c>
    </row>
    <row r="103" spans="1:11" ht="15.75" thickTop="1" x14ac:dyDescent="0.25">
      <c r="B103" s="18"/>
      <c r="C103" s="18"/>
      <c r="D103" s="18"/>
    </row>
    <row r="104" spans="1:11" x14ac:dyDescent="0.25">
      <c r="E104" s="18"/>
      <c r="K104" s="26"/>
    </row>
    <row r="105" spans="1:11" x14ac:dyDescent="0.25">
      <c r="A105" s="30" t="s">
        <v>22</v>
      </c>
      <c r="E105" s="18"/>
      <c r="K105" s="26"/>
    </row>
    <row r="106" spans="1:11" x14ac:dyDescent="0.25">
      <c r="A106" s="30" t="s">
        <v>23</v>
      </c>
      <c r="B106" s="36" t="s">
        <v>21</v>
      </c>
      <c r="C106" s="36" t="s">
        <v>24</v>
      </c>
      <c r="F106" s="2"/>
      <c r="G106" s="2"/>
      <c r="H106" s="26"/>
    </row>
    <row r="107" spans="1:11" x14ac:dyDescent="0.25">
      <c r="A107" s="37" t="s">
        <v>11</v>
      </c>
      <c r="F107" s="2"/>
      <c r="G107" s="2"/>
      <c r="H107" s="26"/>
    </row>
    <row r="108" spans="1:11" x14ac:dyDescent="0.25">
      <c r="A108" s="38" t="s">
        <v>117</v>
      </c>
      <c r="B108" s="31">
        <v>26040</v>
      </c>
      <c r="F108" s="2"/>
      <c r="G108" s="2"/>
      <c r="H108" s="26"/>
    </row>
    <row r="109" spans="1:11" x14ac:dyDescent="0.25">
      <c r="A109" s="38" t="s">
        <v>25</v>
      </c>
      <c r="B109" s="31"/>
      <c r="F109" s="2"/>
      <c r="G109" s="2"/>
      <c r="H109" s="26"/>
    </row>
    <row r="110" spans="1:11" x14ac:dyDescent="0.25">
      <c r="A110" s="38" t="s">
        <v>26</v>
      </c>
      <c r="B110" s="31"/>
      <c r="F110" s="2"/>
      <c r="G110" s="2"/>
      <c r="H110" s="2"/>
    </row>
    <row r="111" spans="1:11" x14ac:dyDescent="0.25">
      <c r="A111" s="38" t="s">
        <v>27</v>
      </c>
      <c r="B111" s="31"/>
      <c r="F111" s="2"/>
      <c r="G111" s="2"/>
      <c r="H111" s="2"/>
    </row>
    <row r="112" spans="1:11" x14ac:dyDescent="0.25">
      <c r="A112" s="38" t="s">
        <v>28</v>
      </c>
      <c r="B112" s="31"/>
      <c r="F112" s="2"/>
      <c r="G112" s="2"/>
      <c r="H112" s="2"/>
    </row>
    <row r="113" spans="1:8" x14ac:dyDescent="0.25">
      <c r="A113" s="38" t="s">
        <v>29</v>
      </c>
      <c r="B113" s="31"/>
      <c r="F113" s="2"/>
      <c r="G113" s="2"/>
      <c r="H113" s="2"/>
    </row>
    <row r="114" spans="1:8" x14ac:dyDescent="0.25">
      <c r="A114" s="38" t="s">
        <v>30</v>
      </c>
      <c r="B114" s="31"/>
      <c r="F114" s="2"/>
      <c r="G114" s="2"/>
      <c r="H114" s="2"/>
    </row>
    <row r="115" spans="1:8" x14ac:dyDescent="0.25">
      <c r="A115" s="38" t="s">
        <v>31</v>
      </c>
      <c r="B115" s="31"/>
      <c r="F115" s="2"/>
      <c r="G115" s="2"/>
      <c r="H115" s="2"/>
    </row>
    <row r="116" spans="1:8" x14ac:dyDescent="0.25">
      <c r="A116" s="38" t="s">
        <v>32</v>
      </c>
      <c r="B116" s="31"/>
      <c r="F116" s="2"/>
      <c r="G116" s="2"/>
      <c r="H116" s="2"/>
    </row>
    <row r="117" spans="1:8" x14ac:dyDescent="0.25">
      <c r="A117" s="38" t="s">
        <v>33</v>
      </c>
      <c r="B117" s="31">
        <v>2352</v>
      </c>
      <c r="F117" s="2"/>
      <c r="G117" s="2"/>
      <c r="H117" s="2"/>
    </row>
    <row r="118" spans="1:8" x14ac:dyDescent="0.25">
      <c r="A118" s="38" t="s">
        <v>34</v>
      </c>
      <c r="B118" s="31">
        <v>10</v>
      </c>
      <c r="F118" s="2"/>
      <c r="G118" s="2"/>
      <c r="H118" s="2"/>
    </row>
    <row r="119" spans="1:8" x14ac:dyDescent="0.25">
      <c r="A119" s="38" t="s">
        <v>35</v>
      </c>
      <c r="B119" s="31">
        <v>2341</v>
      </c>
      <c r="F119" s="2"/>
      <c r="G119" s="2"/>
      <c r="H119" s="2"/>
    </row>
    <row r="120" spans="1:8" x14ac:dyDescent="0.25">
      <c r="A120" s="38" t="s">
        <v>36</v>
      </c>
      <c r="B120" s="31">
        <v>0</v>
      </c>
      <c r="C120" s="34">
        <f>SUM(B109:B120)</f>
        <v>4703</v>
      </c>
      <c r="F120" s="2"/>
      <c r="G120" s="2"/>
      <c r="H120" s="2"/>
    </row>
    <row r="121" spans="1:8" x14ac:dyDescent="0.25">
      <c r="A121" s="37" t="s">
        <v>37</v>
      </c>
      <c r="B121" s="31"/>
      <c r="C121" s="2"/>
      <c r="F121" s="2"/>
      <c r="G121" s="2"/>
      <c r="H121" s="2"/>
    </row>
    <row r="122" spans="1:8" x14ac:dyDescent="0.25">
      <c r="A122" s="38" t="s">
        <v>171</v>
      </c>
      <c r="B122" s="31"/>
      <c r="C122" s="34">
        <f>+B121</f>
        <v>0</v>
      </c>
      <c r="F122" s="2"/>
      <c r="G122" s="2"/>
      <c r="H122" s="2"/>
    </row>
    <row r="123" spans="1:8" x14ac:dyDescent="0.25">
      <c r="A123" s="37" t="s">
        <v>14</v>
      </c>
      <c r="B123" s="31"/>
      <c r="C123" s="34"/>
      <c r="F123" s="2"/>
      <c r="G123" s="2"/>
      <c r="H123" s="2"/>
    </row>
    <row r="124" spans="1:8" x14ac:dyDescent="0.25">
      <c r="A124" s="38" t="s">
        <v>172</v>
      </c>
      <c r="B124" s="31"/>
      <c r="C124" s="34">
        <v>0</v>
      </c>
      <c r="F124" s="2"/>
      <c r="G124" s="2"/>
      <c r="H124" s="2"/>
    </row>
    <row r="125" spans="1:8" x14ac:dyDescent="0.25">
      <c r="A125" s="37" t="s">
        <v>38</v>
      </c>
      <c r="B125" s="31"/>
      <c r="C125" s="34"/>
      <c r="F125" s="2"/>
      <c r="G125" s="2"/>
      <c r="H125" s="2"/>
    </row>
    <row r="126" spans="1:8" x14ac:dyDescent="0.25">
      <c r="A126" s="38" t="s">
        <v>173</v>
      </c>
      <c r="B126" s="32"/>
      <c r="C126" s="35">
        <v>0</v>
      </c>
      <c r="F126" s="2"/>
      <c r="G126" s="2"/>
      <c r="H126" s="2"/>
    </row>
    <row r="127" spans="1:8" ht="15.75" thickBot="1" x14ac:dyDescent="0.3">
      <c r="A127" s="39" t="s">
        <v>41</v>
      </c>
      <c r="B127" s="27">
        <f>SUM(B109:B125)</f>
        <v>4703</v>
      </c>
      <c r="C127" s="33">
        <f>SUM(C109:C125)</f>
        <v>4703</v>
      </c>
      <c r="F127" s="2"/>
      <c r="G127" s="2"/>
      <c r="H127" s="2"/>
    </row>
    <row r="128" spans="1:8" ht="15.75" thickTop="1" x14ac:dyDescent="0.25">
      <c r="A128" s="29"/>
    </row>
  </sheetData>
  <mergeCells count="1">
    <mergeCell ref="B5:H5"/>
  </mergeCells>
  <printOptions horizontalCentered="1"/>
  <pageMargins left="0.75" right="0.75" top="0.5" bottom="0.5" header="0.3" footer="0.3"/>
  <pageSetup scale="83" fitToHeight="0"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40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44"/>
      <c r="C5" s="44"/>
      <c r="D5" s="44"/>
      <c r="E5" s="44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10</v>
      </c>
      <c r="B9" s="7"/>
      <c r="C9" s="7"/>
      <c r="D9" s="7"/>
      <c r="E9" s="22"/>
    </row>
    <row r="10" spans="1:5" ht="19.149999999999999" customHeight="1" x14ac:dyDescent="0.25">
      <c r="A10" s="2" t="s">
        <v>11</v>
      </c>
      <c r="B10" s="7"/>
      <c r="C10" s="7"/>
      <c r="D10" s="7"/>
      <c r="E10" s="22"/>
    </row>
    <row r="11" spans="1:5" ht="19.149999999999999" customHeight="1" x14ac:dyDescent="0.25">
      <c r="A11" s="2" t="s">
        <v>12</v>
      </c>
      <c r="B11" s="7"/>
      <c r="C11" s="7"/>
      <c r="D11" s="7"/>
      <c r="E11" s="22"/>
    </row>
    <row r="12" spans="1:5" ht="19.149999999999999" customHeight="1" x14ac:dyDescent="0.25">
      <c r="A12" s="2" t="s">
        <v>13</v>
      </c>
      <c r="B12" s="7"/>
      <c r="C12" s="7"/>
      <c r="D12" s="7"/>
      <c r="E12" s="22"/>
    </row>
    <row r="13" spans="1:5" ht="19.149999999999999" customHeight="1" x14ac:dyDescent="0.25">
      <c r="A13" s="2" t="s">
        <v>14</v>
      </c>
      <c r="B13" s="7"/>
      <c r="C13" s="7"/>
      <c r="D13" s="7"/>
      <c r="E13" s="22"/>
    </row>
    <row r="14" spans="1:5" ht="19.149999999999999" customHeight="1" x14ac:dyDescent="0.25">
      <c r="A14" s="2" t="s">
        <v>15</v>
      </c>
      <c r="B14" s="7"/>
      <c r="C14" s="7"/>
      <c r="D14" s="7"/>
      <c r="E14" s="22"/>
    </row>
    <row r="15" spans="1:5" ht="19.149999999999999" customHeight="1" x14ac:dyDescent="0.25">
      <c r="A15" s="9" t="s">
        <v>16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17</v>
      </c>
      <c r="B16" s="18"/>
      <c r="D16" s="7"/>
      <c r="E16" s="22"/>
    </row>
    <row r="17" spans="1:5" ht="19.149999999999999" customHeight="1" x14ac:dyDescent="0.25">
      <c r="A17" s="2" t="s">
        <v>18</v>
      </c>
      <c r="B17" s="7"/>
      <c r="C17" s="7"/>
      <c r="D17" s="7"/>
      <c r="E17" s="22"/>
    </row>
    <row r="18" spans="1:5" ht="15" customHeight="1" thickBot="1" x14ac:dyDescent="0.3">
      <c r="A18" s="10" t="s">
        <v>19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E894B-471D-45C8-A744-5DFE3988E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49517-401C-42BA-9031-46B044F7B53F}">
  <ds:schemaRefs>
    <ds:schemaRef ds:uri="http://purl.org/dc/elements/1.1/"/>
    <ds:schemaRef ds:uri="8bbe2326-318d-4a6a-b4f2-fe4330988081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e15b9e73-c977-4054-98ab-a31a3fb0ba9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Fees - Adjustment</vt:lpstr>
      <vt:lpstr>Attachment F - Financial Aid</vt:lpstr>
      <vt:lpstr>'Attachment F - Financial Aid'!Print_Area</vt:lpstr>
      <vt:lpstr>'Fees - Adjustment'!Print_Area</vt:lpstr>
      <vt:lpstr>'Fees - Adjustment'!Print_Titles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2025-03-13T15:52:29Z</cp:lastPrinted>
  <dcterms:created xsi:type="dcterms:W3CDTF">2023-04-10T21:39:14Z</dcterms:created>
  <dcterms:modified xsi:type="dcterms:W3CDTF">2025-11-20T19:37:58Z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