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livecsupomona.sharepoint.com/sites/budget1/Shared Documents/BP&amp;A/Website/Debbie/website/FY26.27/"/>
    </mc:Choice>
  </mc:AlternateContent>
  <xr:revisionPtr revIDLastSave="0" documentId="8_{92FE2CDB-1ACE-415D-BBAA-66065E589CC3}" xr6:coauthVersionLast="47" xr6:coauthVersionMax="47" xr10:uidLastSave="{00000000-0000-0000-0000-000000000000}"/>
  <bookViews>
    <workbookView xWindow="-110" yWindow="-110" windowWidth="25820" windowHeight="13900" xr2:uid="{00000000-000D-0000-FFFF-FFFF00000000}"/>
  </bookViews>
  <sheets>
    <sheet name="By Employee" sheetId="7" r:id="rId1"/>
    <sheet name="DBT Change by Multi-HC PSN" sheetId="8" r:id="rId2"/>
    <sheet name="3 CFSs" sheetId="1" state="veryHidden" r:id="rId3"/>
    <sheet name="List" sheetId="3" state="hidden" r:id="rId4"/>
    <sheet name="1 CFS" sheetId="5" state="veryHidden" r:id="rId5"/>
    <sheet name="2 CFS by Employee" sheetId="6" state="veryHidden" r:id="rId6"/>
  </sheets>
  <definedNames>
    <definedName name="_xlnm.Print_Area" localSheetId="4">'1 CFS'!$A$1:$S$35</definedName>
    <definedName name="_xlnm.Print_Area" localSheetId="5">'2 CFS by Employee'!$A$1:$AA$34</definedName>
    <definedName name="_xlnm.Print_Area" localSheetId="2">'3 CFSs'!$A$1:$AI$34</definedName>
    <definedName name="_xlnm.Print_Area" localSheetId="0">'By Employee'!$A$1:$AG$46</definedName>
    <definedName name="_xlnm.Print_Area" localSheetId="1">'DBT Change by Multi-HC PSN'!$A$1:$AB$46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46" i="8" l="1"/>
  <c r="AH27" i="8"/>
  <c r="AG27" i="8"/>
  <c r="AI26" i="8"/>
  <c r="AF26" i="8"/>
  <c r="AI25" i="8"/>
  <c r="AF25" i="8"/>
  <c r="AI24" i="8"/>
  <c r="AI27" i="8" s="1"/>
  <c r="AF24" i="8"/>
  <c r="AF27" i="8" s="1"/>
  <c r="AH23" i="8"/>
  <c r="AM23" i="7"/>
  <c r="AN26" i="7" s="1"/>
  <c r="AM27" i="7"/>
  <c r="AL27" i="7"/>
  <c r="AK25" i="7"/>
  <c r="AK26" i="7"/>
  <c r="AK24" i="7"/>
  <c r="AK27" i="7" s="1"/>
  <c r="AN24" i="7" l="1"/>
  <c r="AN25" i="7"/>
  <c r="AN27" i="7" l="1"/>
  <c r="AF14" i="7"/>
  <c r="W39" i="8"/>
  <c r="W14" i="8"/>
  <c r="S39" i="8" l="1"/>
  <c r="M39" i="8"/>
  <c r="W38" i="8"/>
  <c r="S38" i="8"/>
  <c r="U38" i="8" s="1"/>
  <c r="Z38" i="8" s="1"/>
  <c r="M38" i="8"/>
  <c r="T38" i="8" s="1"/>
  <c r="W37" i="8"/>
  <c r="S37" i="8"/>
  <c r="U37" i="8" s="1"/>
  <c r="Z37" i="8" s="1"/>
  <c r="M37" i="8"/>
  <c r="T37" i="8" s="1"/>
  <c r="Y37" i="8" s="1"/>
  <c r="AA37" i="8" s="1"/>
  <c r="W36" i="8"/>
  <c r="S36" i="8"/>
  <c r="U36" i="8" s="1"/>
  <c r="Z36" i="8" s="1"/>
  <c r="M36" i="8"/>
  <c r="T36" i="8" s="1"/>
  <c r="W35" i="8"/>
  <c r="S35" i="8"/>
  <c r="U35" i="8" s="1"/>
  <c r="Z35" i="8" s="1"/>
  <c r="M35" i="8"/>
  <c r="T35" i="8" s="1"/>
  <c r="Y35" i="8" s="1"/>
  <c r="W34" i="8"/>
  <c r="S34" i="8"/>
  <c r="U34" i="8" s="1"/>
  <c r="Z34" i="8" s="1"/>
  <c r="M34" i="8"/>
  <c r="T34" i="8" s="1"/>
  <c r="Y34" i="8" s="1"/>
  <c r="AA34" i="8" s="1"/>
  <c r="W33" i="8"/>
  <c r="S33" i="8"/>
  <c r="U33" i="8" s="1"/>
  <c r="Z33" i="8" s="1"/>
  <c r="M33" i="8"/>
  <c r="T33" i="8" s="1"/>
  <c r="Y33" i="8" s="1"/>
  <c r="W32" i="8"/>
  <c r="S32" i="8"/>
  <c r="U32" i="8" s="1"/>
  <c r="Z32" i="8" s="1"/>
  <c r="M32" i="8"/>
  <c r="T32" i="8" s="1"/>
  <c r="Y32" i="8" s="1"/>
  <c r="W31" i="8"/>
  <c r="S31" i="8"/>
  <c r="U31" i="8" s="1"/>
  <c r="Z31" i="8" s="1"/>
  <c r="M31" i="8"/>
  <c r="T31" i="8" s="1"/>
  <c r="Y31" i="8" s="1"/>
  <c r="AA31" i="8" s="1"/>
  <c r="W30" i="8"/>
  <c r="S30" i="8"/>
  <c r="U30" i="8" s="1"/>
  <c r="Z30" i="8" s="1"/>
  <c r="M30" i="8"/>
  <c r="T30" i="8" s="1"/>
  <c r="W29" i="8"/>
  <c r="S29" i="8"/>
  <c r="U29" i="8" s="1"/>
  <c r="Z29" i="8" s="1"/>
  <c r="M29" i="8"/>
  <c r="T29" i="8" s="1"/>
  <c r="Y29" i="8" s="1"/>
  <c r="W28" i="8"/>
  <c r="S28" i="8"/>
  <c r="U28" i="8" s="1"/>
  <c r="Z28" i="8" s="1"/>
  <c r="M28" i="8"/>
  <c r="T28" i="8" s="1"/>
  <c r="Y28" i="8" s="1"/>
  <c r="W27" i="8"/>
  <c r="S27" i="8"/>
  <c r="U27" i="8" s="1"/>
  <c r="Z27" i="8" s="1"/>
  <c r="M27" i="8"/>
  <c r="T27" i="8" s="1"/>
  <c r="Y27" i="8" s="1"/>
  <c r="AA27" i="8" s="1"/>
  <c r="W26" i="8"/>
  <c r="S26" i="8"/>
  <c r="U26" i="8" s="1"/>
  <c r="Z26" i="8" s="1"/>
  <c r="M26" i="8"/>
  <c r="T26" i="8" s="1"/>
  <c r="Y26" i="8" s="1"/>
  <c r="W25" i="8"/>
  <c r="S25" i="8"/>
  <c r="U25" i="8" s="1"/>
  <c r="Z25" i="8" s="1"/>
  <c r="M25" i="8"/>
  <c r="T25" i="8" s="1"/>
  <c r="Y25" i="8" s="1"/>
  <c r="AA25" i="8" s="1"/>
  <c r="W24" i="8"/>
  <c r="S24" i="8"/>
  <c r="U24" i="8" s="1"/>
  <c r="Z24" i="8" s="1"/>
  <c r="M24" i="8"/>
  <c r="T24" i="8" s="1"/>
  <c r="Y24" i="8" s="1"/>
  <c r="AA24" i="8" s="1"/>
  <c r="W23" i="8"/>
  <c r="S23" i="8"/>
  <c r="U23" i="8" s="1"/>
  <c r="Z23" i="8" s="1"/>
  <c r="M23" i="8"/>
  <c r="T23" i="8" s="1"/>
  <c r="W22" i="8"/>
  <c r="S22" i="8"/>
  <c r="U22" i="8" s="1"/>
  <c r="Z22" i="8" s="1"/>
  <c r="M22" i="8"/>
  <c r="T22" i="8" s="1"/>
  <c r="Y22" i="8" s="1"/>
  <c r="W21" i="8"/>
  <c r="S21" i="8"/>
  <c r="U21" i="8" s="1"/>
  <c r="Z21" i="8" s="1"/>
  <c r="M21" i="8"/>
  <c r="T21" i="8" s="1"/>
  <c r="W20" i="8"/>
  <c r="S20" i="8"/>
  <c r="U20" i="8" s="1"/>
  <c r="Z20" i="8" s="1"/>
  <c r="M20" i="8"/>
  <c r="T20" i="8" s="1"/>
  <c r="Y20" i="8" s="1"/>
  <c r="AA20" i="8" s="1"/>
  <c r="W19" i="8"/>
  <c r="S19" i="8"/>
  <c r="U19" i="8" s="1"/>
  <c r="Z19" i="8" s="1"/>
  <c r="M19" i="8"/>
  <c r="T19" i="8" s="1"/>
  <c r="Y19" i="8" s="1"/>
  <c r="AA19" i="8" s="1"/>
  <c r="W18" i="8"/>
  <c r="S18" i="8"/>
  <c r="U18" i="8" s="1"/>
  <c r="Z18" i="8" s="1"/>
  <c r="M18" i="8"/>
  <c r="T18" i="8" s="1"/>
  <c r="W17" i="8"/>
  <c r="S17" i="8"/>
  <c r="U17" i="8" s="1"/>
  <c r="Z17" i="8" s="1"/>
  <c r="M17" i="8"/>
  <c r="T17" i="8" s="1"/>
  <c r="Y17" i="8" s="1"/>
  <c r="AA17" i="8" s="1"/>
  <c r="W16" i="8"/>
  <c r="S16" i="8"/>
  <c r="U16" i="8" s="1"/>
  <c r="M16" i="8"/>
  <c r="T16" i="8" s="1"/>
  <c r="AF15" i="8"/>
  <c r="AF18" i="8" s="1"/>
  <c r="AG18" i="8" s="1"/>
  <c r="AG19" i="8" s="1"/>
  <c r="R15" i="8"/>
  <c r="W15" i="8" s="1"/>
  <c r="M15" i="8"/>
  <c r="Y15" i="8" s="1"/>
  <c r="S14" i="8"/>
  <c r="M14" i="8"/>
  <c r="W13" i="8"/>
  <c r="S13" i="8"/>
  <c r="M13" i="8"/>
  <c r="AA34" i="6"/>
  <c r="AB14" i="7"/>
  <c r="AD14" i="7" s="1"/>
  <c r="V14" i="7"/>
  <c r="AC14" i="7" s="1"/>
  <c r="AF34" i="7"/>
  <c r="AB34" i="7"/>
  <c r="AD34" i="7" s="1"/>
  <c r="V34" i="7"/>
  <c r="AC34" i="7" s="1"/>
  <c r="AE34" i="7" s="1"/>
  <c r="AF33" i="7"/>
  <c r="AB33" i="7"/>
  <c r="AD33" i="7" s="1"/>
  <c r="V33" i="7"/>
  <c r="AC33" i="7" s="1"/>
  <c r="AF26" i="7"/>
  <c r="AB26" i="7"/>
  <c r="AD26" i="7" s="1"/>
  <c r="V26" i="7"/>
  <c r="AC26" i="7" s="1"/>
  <c r="AF25" i="7"/>
  <c r="AB25" i="7"/>
  <c r="AD25" i="7" s="1"/>
  <c r="V25" i="7"/>
  <c r="AC25" i="7" s="1"/>
  <c r="AF24" i="7"/>
  <c r="AB24" i="7"/>
  <c r="AD24" i="7" s="1"/>
  <c r="V24" i="7"/>
  <c r="AC24" i="7" s="1"/>
  <c r="AF23" i="7"/>
  <c r="AB23" i="7"/>
  <c r="AD23" i="7" s="1"/>
  <c r="V23" i="7"/>
  <c r="AC23" i="7" s="1"/>
  <c r="AF22" i="7"/>
  <c r="AB22" i="7"/>
  <c r="AD22" i="7" s="1"/>
  <c r="V22" i="7"/>
  <c r="AC22" i="7" s="1"/>
  <c r="AF21" i="7"/>
  <c r="AB21" i="7"/>
  <c r="AD21" i="7" s="1"/>
  <c r="V21" i="7"/>
  <c r="AC21" i="7" s="1"/>
  <c r="AF20" i="7"/>
  <c r="AB20" i="7"/>
  <c r="AD20" i="7" s="1"/>
  <c r="V20" i="7"/>
  <c r="AC20" i="7" s="1"/>
  <c r="AF19" i="7"/>
  <c r="AB19" i="7"/>
  <c r="AD19" i="7" s="1"/>
  <c r="V19" i="7"/>
  <c r="AC19" i="7" s="1"/>
  <c r="AF18" i="7"/>
  <c r="AB18" i="7"/>
  <c r="AD18" i="7" s="1"/>
  <c r="V18" i="7"/>
  <c r="AC18" i="7" s="1"/>
  <c r="AF17" i="7"/>
  <c r="AB17" i="7"/>
  <c r="AD17" i="7" s="1"/>
  <c r="V17" i="7"/>
  <c r="AC17" i="7" s="1"/>
  <c r="AA28" i="8" l="1"/>
  <c r="AA35" i="8"/>
  <c r="AA32" i="8"/>
  <c r="AA26" i="8"/>
  <c r="AA22" i="8"/>
  <c r="AA29" i="8"/>
  <c r="T14" i="8"/>
  <c r="Y14" i="8"/>
  <c r="U14" i="8"/>
  <c r="Z14" i="8"/>
  <c r="AA33" i="8"/>
  <c r="AE23" i="7"/>
  <c r="T13" i="8"/>
  <c r="Y13" i="8"/>
  <c r="U13" i="8"/>
  <c r="Z13" i="8"/>
  <c r="V30" i="8"/>
  <c r="V23" i="8"/>
  <c r="V21" i="8"/>
  <c r="V16" i="8"/>
  <c r="V36" i="8"/>
  <c r="U39" i="8"/>
  <c r="V18" i="8"/>
  <c r="V38" i="8"/>
  <c r="Y23" i="8"/>
  <c r="AA23" i="8" s="1"/>
  <c r="Y30" i="8"/>
  <c r="AA30" i="8" s="1"/>
  <c r="Y21" i="8"/>
  <c r="AA21" i="8" s="1"/>
  <c r="Y16" i="8"/>
  <c r="Z16" i="8"/>
  <c r="Z39" i="8" s="1"/>
  <c r="Y38" i="8"/>
  <c r="AA38" i="8" s="1"/>
  <c r="Y18" i="8"/>
  <c r="AA18" i="8" s="1"/>
  <c r="T39" i="8"/>
  <c r="Y36" i="8"/>
  <c r="AA36" i="8" s="1"/>
  <c r="AE19" i="7"/>
  <c r="AE14" i="7"/>
  <c r="V35" i="8"/>
  <c r="V29" i="8"/>
  <c r="V19" i="8"/>
  <c r="V32" i="8"/>
  <c r="V25" i="8"/>
  <c r="V20" i="8"/>
  <c r="V31" i="8"/>
  <c r="V33" i="8"/>
  <c r="V17" i="8"/>
  <c r="V37" i="8"/>
  <c r="V27" i="8"/>
  <c r="V26" i="8"/>
  <c r="V34" i="8"/>
  <c r="V24" i="8"/>
  <c r="V22" i="8"/>
  <c r="V28" i="8"/>
  <c r="S15" i="8"/>
  <c r="AE33" i="7"/>
  <c r="AE20" i="7"/>
  <c r="AE24" i="7"/>
  <c r="AE17" i="7"/>
  <c r="AE21" i="7"/>
  <c r="AE25" i="7"/>
  <c r="AE18" i="7"/>
  <c r="AE22" i="7"/>
  <c r="AE26" i="7"/>
  <c r="V13" i="8" l="1"/>
  <c r="AA13" i="8"/>
  <c r="U15" i="8"/>
  <c r="Z15" i="8"/>
  <c r="AA15" i="8" s="1"/>
  <c r="AA16" i="8"/>
  <c r="AA39" i="8" s="1"/>
  <c r="AA14" i="8"/>
  <c r="V14" i="8"/>
  <c r="Y39" i="8"/>
  <c r="V39" i="8"/>
  <c r="T15" i="8"/>
  <c r="V15" i="8" s="1"/>
  <c r="AF39" i="7"/>
  <c r="AB39" i="7"/>
  <c r="AD39" i="7" s="1"/>
  <c r="V39" i="7"/>
  <c r="AC39" i="7" s="1"/>
  <c r="AF38" i="7"/>
  <c r="AB38" i="7"/>
  <c r="AD38" i="7" s="1"/>
  <c r="V38" i="7"/>
  <c r="AC38" i="7" s="1"/>
  <c r="AF37" i="7"/>
  <c r="AB37" i="7"/>
  <c r="AD37" i="7" s="1"/>
  <c r="V37" i="7"/>
  <c r="AC37" i="7" s="1"/>
  <c r="AF36" i="7"/>
  <c r="AB36" i="7"/>
  <c r="AD36" i="7" s="1"/>
  <c r="V36" i="7"/>
  <c r="AC36" i="7" s="1"/>
  <c r="AF35" i="7"/>
  <c r="AB35" i="7"/>
  <c r="AD35" i="7" s="1"/>
  <c r="V35" i="7"/>
  <c r="AC35" i="7" s="1"/>
  <c r="AF32" i="7"/>
  <c r="AB32" i="7"/>
  <c r="AD32" i="7" s="1"/>
  <c r="V32" i="7"/>
  <c r="AC32" i="7" s="1"/>
  <c r="AF31" i="7"/>
  <c r="AB31" i="7"/>
  <c r="AD31" i="7" s="1"/>
  <c r="V31" i="7"/>
  <c r="AC31" i="7" s="1"/>
  <c r="AF30" i="7"/>
  <c r="AB30" i="7"/>
  <c r="AD30" i="7" s="1"/>
  <c r="V30" i="7"/>
  <c r="AC30" i="7" s="1"/>
  <c r="AF29" i="7"/>
  <c r="AB29" i="7"/>
  <c r="AD29" i="7" s="1"/>
  <c r="V29" i="7"/>
  <c r="AC29" i="7" s="1"/>
  <c r="AF28" i="7"/>
  <c r="AB28" i="7"/>
  <c r="AD28" i="7" s="1"/>
  <c r="V28" i="7"/>
  <c r="AC28" i="7" s="1"/>
  <c r="AF27" i="7"/>
  <c r="AB27" i="7"/>
  <c r="AD27" i="7" s="1"/>
  <c r="V27" i="7"/>
  <c r="AC27" i="7" s="1"/>
  <c r="AK15" i="7"/>
  <c r="AK18" i="7" s="1"/>
  <c r="AL18" i="7" s="1"/>
  <c r="AL19" i="7" s="1"/>
  <c r="AF16" i="7"/>
  <c r="AB16" i="7"/>
  <c r="AD16" i="7" s="1"/>
  <c r="V16" i="7"/>
  <c r="AC16" i="7" s="1"/>
  <c r="AA15" i="7"/>
  <c r="AB15" i="7" s="1"/>
  <c r="AD15" i="7" s="1"/>
  <c r="V15" i="7"/>
  <c r="AF13" i="7"/>
  <c r="AB13" i="7"/>
  <c r="AD13" i="7" s="1"/>
  <c r="V13" i="7"/>
  <c r="AC13" i="7" s="1"/>
  <c r="AH27" i="1"/>
  <c r="AH26" i="1"/>
  <c r="AH25" i="1"/>
  <c r="AH24" i="1"/>
  <c r="AH23" i="1"/>
  <c r="AH22" i="1"/>
  <c r="AH21" i="1"/>
  <c r="AH20" i="1"/>
  <c r="AH19" i="1"/>
  <c r="AH18" i="1"/>
  <c r="AH17" i="1"/>
  <c r="AH16" i="1"/>
  <c r="AH14" i="1"/>
  <c r="AF27" i="1"/>
  <c r="AF26" i="1"/>
  <c r="AF25" i="1"/>
  <c r="AF24" i="1"/>
  <c r="AF23" i="1"/>
  <c r="AF22" i="1"/>
  <c r="AF21" i="1"/>
  <c r="AF20" i="1"/>
  <c r="AF19" i="1"/>
  <c r="AF18" i="1"/>
  <c r="AF17" i="1"/>
  <c r="AF16" i="1"/>
  <c r="AF15" i="1"/>
  <c r="AF14" i="1"/>
  <c r="Z27" i="6"/>
  <c r="V27" i="6"/>
  <c r="X27" i="6" s="1"/>
  <c r="O27" i="6"/>
  <c r="W27" i="6" s="1"/>
  <c r="Z26" i="6"/>
  <c r="V26" i="6"/>
  <c r="X26" i="6" s="1"/>
  <c r="O26" i="6"/>
  <c r="W26" i="6" s="1"/>
  <c r="Z25" i="6"/>
  <c r="V25" i="6"/>
  <c r="X25" i="6" s="1"/>
  <c r="O25" i="6"/>
  <c r="W25" i="6" s="1"/>
  <c r="AE24" i="6"/>
  <c r="AE25" i="6" s="1"/>
  <c r="Z24" i="6"/>
  <c r="V24" i="6"/>
  <c r="X24" i="6" s="1"/>
  <c r="O24" i="6"/>
  <c r="W24" i="6" s="1"/>
  <c r="Z23" i="6"/>
  <c r="W23" i="6"/>
  <c r="V23" i="6"/>
  <c r="X23" i="6" s="1"/>
  <c r="O23" i="6"/>
  <c r="Z22" i="6"/>
  <c r="V22" i="6"/>
  <c r="X22" i="6" s="1"/>
  <c r="O22" i="6"/>
  <c r="W22" i="6" s="1"/>
  <c r="Y22" i="6" s="1"/>
  <c r="Z21" i="6"/>
  <c r="V21" i="6"/>
  <c r="X21" i="6" s="1"/>
  <c r="O21" i="6"/>
  <c r="W21" i="6" s="1"/>
  <c r="Z20" i="6"/>
  <c r="V20" i="6"/>
  <c r="X20" i="6" s="1"/>
  <c r="O20" i="6"/>
  <c r="W20" i="6" s="1"/>
  <c r="Y20" i="6" s="1"/>
  <c r="Z19" i="6"/>
  <c r="V19" i="6"/>
  <c r="X19" i="6" s="1"/>
  <c r="O19" i="6"/>
  <c r="W19" i="6" s="1"/>
  <c r="Z18" i="6"/>
  <c r="V18" i="6"/>
  <c r="X18" i="6" s="1"/>
  <c r="O18" i="6"/>
  <c r="W18" i="6" s="1"/>
  <c r="Z17" i="6"/>
  <c r="V17" i="6"/>
  <c r="X17" i="6" s="1"/>
  <c r="O17" i="6"/>
  <c r="W17" i="6" s="1"/>
  <c r="AE16" i="6"/>
  <c r="AE19" i="6" s="1"/>
  <c r="AF19" i="6" s="1"/>
  <c r="AF20" i="6" s="1"/>
  <c r="Z16" i="6"/>
  <c r="V16" i="6"/>
  <c r="X16" i="6" s="1"/>
  <c r="O16" i="6"/>
  <c r="W16" i="6" s="1"/>
  <c r="Y16" i="6" s="1"/>
  <c r="V15" i="6"/>
  <c r="X15" i="6" s="1"/>
  <c r="U15" i="6"/>
  <c r="Z15" i="6" s="1"/>
  <c r="O15" i="6"/>
  <c r="W15" i="6" s="1"/>
  <c r="Z14" i="6"/>
  <c r="V14" i="6"/>
  <c r="X14" i="6" s="1"/>
  <c r="O14" i="6"/>
  <c r="W14" i="6" s="1"/>
  <c r="AE39" i="7" l="1"/>
  <c r="AC15" i="7"/>
  <c r="AE15" i="7" s="1"/>
  <c r="AE16" i="7"/>
  <c r="AE38" i="7"/>
  <c r="AF15" i="7"/>
  <c r="AE27" i="7"/>
  <c r="AE37" i="7"/>
  <c r="AE29" i="7"/>
  <c r="AE31" i="7"/>
  <c r="AE35" i="7"/>
  <c r="AE13" i="7"/>
  <c r="AE28" i="7"/>
  <c r="AE36" i="7"/>
  <c r="AE32" i="7"/>
  <c r="AE30" i="7"/>
  <c r="Y14" i="6"/>
  <c r="AG26" i="6"/>
  <c r="AF26" i="6" s="1"/>
  <c r="AE26" i="6" s="1"/>
  <c r="Y27" i="6"/>
  <c r="Y25" i="6"/>
  <c r="Y17" i="6"/>
  <c r="Y26" i="6"/>
  <c r="Y19" i="6"/>
  <c r="Y24" i="6"/>
  <c r="Y23" i="6"/>
  <c r="Y18" i="6"/>
  <c r="Y15" i="6"/>
  <c r="Y21" i="6"/>
  <c r="AG25" i="6" l="1"/>
  <c r="AF25" i="6"/>
  <c r="AM25" i="1"/>
  <c r="U15" i="1" l="1"/>
  <c r="AH15" i="1" s="1"/>
  <c r="O15" i="1"/>
  <c r="V20" i="1"/>
  <c r="AE20" i="1" s="1"/>
  <c r="O20" i="1"/>
  <c r="AD20" i="1" s="1"/>
  <c r="O27" i="1"/>
  <c r="AD27" i="1" s="1"/>
  <c r="O26" i="1"/>
  <c r="AD26" i="1" s="1"/>
  <c r="O25" i="1"/>
  <c r="AD25" i="1" s="1"/>
  <c r="O24" i="1"/>
  <c r="AD24" i="1" s="1"/>
  <c r="O23" i="1"/>
  <c r="AD23" i="1" s="1"/>
  <c r="O22" i="1"/>
  <c r="AD22" i="1" s="1"/>
  <c r="O21" i="1"/>
  <c r="AD21" i="1" s="1"/>
  <c r="O19" i="1"/>
  <c r="AD19" i="1" s="1"/>
  <c r="O18" i="1"/>
  <c r="AD18" i="1" s="1"/>
  <c r="O17" i="1"/>
  <c r="AD17" i="1" s="1"/>
  <c r="O16" i="1"/>
  <c r="AD16" i="1" s="1"/>
  <c r="O14" i="1"/>
  <c r="AD14" i="1" s="1"/>
  <c r="V27" i="1"/>
  <c r="AE27" i="1" s="1"/>
  <c r="V26" i="1"/>
  <c r="AE26" i="1" s="1"/>
  <c r="V25" i="1"/>
  <c r="AE25" i="1" s="1"/>
  <c r="V24" i="1"/>
  <c r="AE24" i="1" s="1"/>
  <c r="V23" i="1"/>
  <c r="AE23" i="1" s="1"/>
  <c r="V22" i="1"/>
  <c r="AE22" i="1" s="1"/>
  <c r="V21" i="1"/>
  <c r="AE21" i="1" s="1"/>
  <c r="V19" i="1"/>
  <c r="AE19" i="1" s="1"/>
  <c r="V18" i="1"/>
  <c r="AE18" i="1" s="1"/>
  <c r="V17" i="1"/>
  <c r="AE17" i="1" s="1"/>
  <c r="V16" i="1"/>
  <c r="AE16" i="1" s="1"/>
  <c r="V14" i="1"/>
  <c r="AG18" i="1" l="1"/>
  <c r="AG23" i="1"/>
  <c r="AG19" i="1"/>
  <c r="AG22" i="1"/>
  <c r="AG24" i="1"/>
  <c r="AG25" i="1"/>
  <c r="AG26" i="1"/>
  <c r="AG21" i="1"/>
  <c r="AG27" i="1"/>
  <c r="AG20" i="1"/>
  <c r="AG16" i="1"/>
  <c r="AG17" i="1"/>
  <c r="V15" i="1"/>
  <c r="AM26" i="1"/>
  <c r="AO27" i="1" l="1"/>
  <c r="AN27" i="1" s="1"/>
  <c r="AN26" i="1" s="1"/>
  <c r="AM27" i="1" l="1"/>
  <c r="AO26" i="1"/>
  <c r="AE14" i="1"/>
  <c r="AG14" i="1" s="1"/>
  <c r="AM16" i="1"/>
  <c r="AM19" i="1" l="1"/>
  <c r="AN19" i="1" s="1"/>
  <c r="AN20" i="1" s="1"/>
  <c r="AD15" i="1" l="1"/>
  <c r="AG15" i="1" s="1"/>
  <c r="AE1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Anne-Marie L. Larrabure</author>
  </authors>
  <commentList>
    <comment ref="C12" authorId="0" shapeId="0" xr:uid="{460DD6A8-A8E4-4CD9-BC40-BC72F5E6A9E8}">
      <text>
        <r>
          <rPr>
            <b/>
            <sz val="9"/>
            <color indexed="81"/>
            <rFont val="Tahoma"/>
            <family val="2"/>
          </rPr>
          <t>Anne-Marie L. Larrabure:</t>
        </r>
        <r>
          <rPr>
            <sz val="9"/>
            <color indexed="81"/>
            <rFont val="Tahoma"/>
            <family val="2"/>
          </rPr>
          <t xml:space="preserve">
Can be found on the monthly HR Exp Report.</t>
        </r>
      </text>
    </comment>
    <comment ref="C13" authorId="0" shapeId="0" xr:uid="{7629C367-B9FF-4444-AF87-B1B6A9A3917C}">
      <text>
        <r>
          <rPr>
            <b/>
            <sz val="9"/>
            <color indexed="81"/>
            <rFont val="Tahoma"/>
            <family val="2"/>
          </rPr>
          <t>Anne-Marie L. Larrabure:</t>
        </r>
        <r>
          <rPr>
            <sz val="9"/>
            <color indexed="81"/>
            <rFont val="Tahoma"/>
            <family val="2"/>
          </rPr>
          <t xml:space="preserve">
Can be found on the monthly HR Exp Report.</t>
        </r>
      </text>
    </comment>
    <comment ref="C16" authorId="0" shapeId="0" xr:uid="{81F442A8-4838-4443-A76D-F68F8664EFB3}">
      <text>
        <r>
          <rPr>
            <b/>
            <sz val="9"/>
            <color indexed="81"/>
            <rFont val="Tahoma"/>
            <family val="2"/>
          </rPr>
          <t>Anne-Marie L. Larrabure:</t>
        </r>
        <r>
          <rPr>
            <sz val="9"/>
            <color indexed="81"/>
            <rFont val="Tahoma"/>
            <family val="2"/>
          </rPr>
          <t xml:space="preserve">
Can be found on the monthly HR Exp Report.</t>
        </r>
      </text>
    </comment>
  </commentList>
</comments>
</file>

<file path=xl/sharedStrings.xml><?xml version="1.0" encoding="utf-8"?>
<sst xmlns="http://schemas.openxmlformats.org/spreadsheetml/2006/main" count="558" uniqueCount="189">
  <si>
    <t>Payroll Expenditure Adjustment &amp; Position Funding Source Change Request</t>
  </si>
  <si>
    <t>Single Chartfield String</t>
  </si>
  <si>
    <t>Bronco ID:</t>
  </si>
  <si>
    <t>Position #</t>
  </si>
  <si>
    <t xml:space="preserve">Type of Move: </t>
  </si>
  <si>
    <t>Special Instructions</t>
  </si>
  <si>
    <t>Employee Name:</t>
  </si>
  <si>
    <t>Job Code:</t>
  </si>
  <si>
    <t>Effective Date/ Pay Period:</t>
  </si>
  <si>
    <t>DeptID &amp; Dept:</t>
  </si>
  <si>
    <t>Fiscal Year (YY/YY):</t>
  </si>
  <si>
    <t>End Date/Pay Period or Indefinite:</t>
  </si>
  <si>
    <r>
      <t>For</t>
    </r>
    <r>
      <rPr>
        <b/>
        <sz val="11"/>
        <color theme="1"/>
        <rFont val="Arial Narrow"/>
        <family val="2"/>
      </rPr>
      <t xml:space="preserve"> past adjustments</t>
    </r>
    <r>
      <rPr>
        <sz val="11"/>
        <color theme="1"/>
        <rFont val="Arial Narrow"/>
        <family val="2"/>
      </rPr>
      <t xml:space="preserve">, please attach applicable </t>
    </r>
    <r>
      <rPr>
        <b/>
        <i/>
        <u/>
        <sz val="11"/>
        <color theme="1"/>
        <rFont val="Arial Narrow"/>
        <family val="2"/>
      </rPr>
      <t>Monthly HR Expenditure Report(s)</t>
    </r>
    <r>
      <rPr>
        <sz val="11"/>
        <color theme="1"/>
        <rFont val="Arial Narrow"/>
        <family val="2"/>
      </rPr>
      <t xml:space="preserve"> to this form when you submit it to BP&amp;A and highlight applicable line items.  </t>
    </r>
  </si>
  <si>
    <r>
      <t xml:space="preserve">If this adjustment is due to a </t>
    </r>
    <r>
      <rPr>
        <b/>
        <sz val="11"/>
        <color theme="1"/>
        <rFont val="Arial Narrow"/>
        <family val="2"/>
      </rPr>
      <t>reassignment</t>
    </r>
    <r>
      <rPr>
        <sz val="11"/>
        <color theme="1"/>
        <rFont val="Arial Narrow"/>
        <family val="2"/>
      </rPr>
      <t xml:space="preserve">, please attach </t>
    </r>
    <r>
      <rPr>
        <b/>
        <i/>
        <sz val="11"/>
        <color theme="1"/>
        <rFont val="Arial Narrow"/>
        <family val="2"/>
      </rPr>
      <t xml:space="preserve">reassignment paperwork </t>
    </r>
    <r>
      <rPr>
        <sz val="11"/>
        <color theme="1"/>
        <rFont val="Arial Narrow"/>
        <family val="2"/>
      </rPr>
      <t xml:space="preserve">that was submitted to EODA and please identify </t>
    </r>
    <r>
      <rPr>
        <b/>
        <sz val="11"/>
        <color theme="1"/>
        <rFont val="Arial Narrow"/>
        <family val="2"/>
      </rPr>
      <t xml:space="preserve">New Dept ID&amp; Department: </t>
    </r>
  </si>
  <si>
    <r>
      <t xml:space="preserve">If this adjustment is due to a </t>
    </r>
    <r>
      <rPr>
        <b/>
        <sz val="11"/>
        <color theme="1"/>
        <rFont val="Arial Narrow"/>
        <family val="2"/>
      </rPr>
      <t>reorganization</t>
    </r>
    <r>
      <rPr>
        <sz val="11"/>
        <color theme="1"/>
        <rFont val="Arial Narrow"/>
        <family val="2"/>
      </rPr>
      <t xml:space="preserve">, please attach the new </t>
    </r>
    <r>
      <rPr>
        <b/>
        <i/>
        <sz val="11"/>
        <color theme="1"/>
        <rFont val="Arial Narrow"/>
        <family val="2"/>
      </rPr>
      <t>Org Chart</t>
    </r>
    <r>
      <rPr>
        <sz val="11"/>
        <color theme="1"/>
        <rFont val="Arial Narrow"/>
        <family val="2"/>
      </rPr>
      <t>.</t>
    </r>
  </si>
  <si>
    <r>
      <t xml:space="preserve">If this is due to a </t>
    </r>
    <r>
      <rPr>
        <b/>
        <sz val="11"/>
        <color theme="1"/>
        <rFont val="Arial Narrow"/>
        <family val="2"/>
      </rPr>
      <t>Stipend or Temporary Salary Increase</t>
    </r>
    <r>
      <rPr>
        <sz val="11"/>
        <color theme="1"/>
        <rFont val="Arial Narrow"/>
        <family val="2"/>
      </rPr>
      <t>, please attach</t>
    </r>
    <r>
      <rPr>
        <b/>
        <i/>
        <sz val="11"/>
        <color theme="1"/>
        <rFont val="Arial Narrow"/>
        <family val="2"/>
      </rPr>
      <t xml:space="preserve"> supporting documents.</t>
    </r>
  </si>
  <si>
    <t>Employee/Position to be Adjusted</t>
  </si>
  <si>
    <t>Original Chartfield String</t>
  </si>
  <si>
    <t>New Chartfield String</t>
  </si>
  <si>
    <t>Reason for Adjustment</t>
  </si>
  <si>
    <t>Charge Period
(YYYYMM)</t>
  </si>
  <si>
    <t>Pay Period
(Mo/Year)</t>
  </si>
  <si>
    <t>Expense Incurred</t>
  </si>
  <si>
    <t>Was this Exp Prev Moved?</t>
  </si>
  <si>
    <t>Monthly Base</t>
  </si>
  <si>
    <t>FTE</t>
  </si>
  <si>
    <t>Original Expense</t>
  </si>
  <si>
    <t>Cost to be Adjusted</t>
  </si>
  <si>
    <t>Acct
No.</t>
  </si>
  <si>
    <t>Fund
No.</t>
  </si>
  <si>
    <t>Dept
No.</t>
  </si>
  <si>
    <t>Pgm
No.</t>
  </si>
  <si>
    <t>Class
No.</t>
  </si>
  <si>
    <t>201706</t>
  </si>
  <si>
    <t>06/2017</t>
  </si>
  <si>
    <t>Past</t>
  </si>
  <si>
    <t>No</t>
  </si>
  <si>
    <t>601100</t>
  </si>
  <si>
    <t>POM01</t>
  </si>
  <si>
    <t>50000</t>
  </si>
  <si>
    <t>0101</t>
  </si>
  <si>
    <t>00000</t>
  </si>
  <si>
    <t>C3500</t>
  </si>
  <si>
    <t>Spr 2017 / ABC / 4 WTUs</t>
  </si>
  <si>
    <t>201705</t>
  </si>
  <si>
    <t>601300</t>
  </si>
  <si>
    <t>16900</t>
  </si>
  <si>
    <t>0406</t>
  </si>
  <si>
    <t>20700</t>
  </si>
  <si>
    <t>Position moving to new department.</t>
  </si>
  <si>
    <t>Budget Use Only</t>
  </si>
  <si>
    <t>Prepared By</t>
  </si>
  <si>
    <t>Approved By</t>
  </si>
  <si>
    <t>Date Posted:</t>
  </si>
  <si>
    <t>Processed by:</t>
  </si>
  <si>
    <t>Department</t>
  </si>
  <si>
    <t>Journal ID:</t>
  </si>
  <si>
    <t>Date</t>
  </si>
  <si>
    <t>CPP BPandA</t>
  </si>
  <si>
    <r>
      <t xml:space="preserve">If this adjustment is due to a </t>
    </r>
    <r>
      <rPr>
        <b/>
        <sz val="11"/>
        <color theme="1"/>
        <rFont val="Arial Narrow"/>
        <family val="2"/>
      </rPr>
      <t>reassignment</t>
    </r>
    <r>
      <rPr>
        <sz val="11"/>
        <color theme="1"/>
        <rFont val="Arial Narrow"/>
        <family val="2"/>
      </rPr>
      <t xml:space="preserve">, please attach reassignment paper that was submitted to EODA and please identify </t>
    </r>
    <r>
      <rPr>
        <b/>
        <sz val="11"/>
        <color theme="1"/>
        <rFont val="Arial Narrow"/>
        <family val="2"/>
      </rPr>
      <t xml:space="preserve">New Dept ID &amp; Department: </t>
    </r>
  </si>
  <si>
    <r>
      <t xml:space="preserve">If this adjustment is due to a </t>
    </r>
    <r>
      <rPr>
        <b/>
        <sz val="11"/>
        <color theme="1"/>
        <rFont val="Arial Narrow"/>
        <family val="2"/>
      </rPr>
      <t>reorganization</t>
    </r>
    <r>
      <rPr>
        <sz val="11"/>
        <color theme="1"/>
        <rFont val="Arial Narrow"/>
        <family val="2"/>
      </rPr>
      <t>, please attach the new Org Chart.</t>
    </r>
  </si>
  <si>
    <r>
      <t xml:space="preserve">If this is due to a </t>
    </r>
    <r>
      <rPr>
        <b/>
        <sz val="11"/>
        <color theme="1"/>
        <rFont val="Arial Narrow"/>
        <family val="2"/>
      </rPr>
      <t>Stipend or Temporary Salary Increase</t>
    </r>
    <r>
      <rPr>
        <sz val="11"/>
        <color theme="1"/>
        <rFont val="Arial Narrow"/>
        <family val="2"/>
      </rPr>
      <t>, please attach supporting documents.</t>
    </r>
  </si>
  <si>
    <t>THIS SECTION IS NOT IN THE PRINT AREA</t>
  </si>
  <si>
    <t>Employee to be Adjusted</t>
  </si>
  <si>
    <t>Secondary Chartfield String</t>
  </si>
  <si>
    <t>Summary</t>
  </si>
  <si>
    <t>Bronco ID</t>
  </si>
  <si>
    <t>Employee Name</t>
  </si>
  <si>
    <t xml:space="preserve"> Percentage of Adjustment</t>
  </si>
  <si>
    <t>Amount 
to be Charged</t>
  </si>
  <si>
    <t>1st CFS Charged</t>
  </si>
  <si>
    <t>2nd CFS Charged</t>
  </si>
  <si>
    <t>Total Expense</t>
  </si>
  <si>
    <t>%</t>
  </si>
  <si>
    <t>Percentage Calculation of Adjustment 
for Faculty Assigned Time (WTU)</t>
  </si>
  <si>
    <t>123456789</t>
  </si>
  <si>
    <t>John Smith</t>
  </si>
  <si>
    <t>202010</t>
  </si>
  <si>
    <t>10/2020</t>
  </si>
  <si>
    <t>Reimbursement Rate</t>
  </si>
  <si>
    <t>456123789</t>
  </si>
  <si>
    <t>Billy Bronco</t>
  </si>
  <si>
    <t>202104</t>
  </si>
  <si>
    <t>04/2021</t>
  </si>
  <si>
    <t>601808</t>
  </si>
  <si>
    <t>29100</t>
  </si>
  <si>
    <t>Spr 2021 / ABC / 15 WTUs</t>
  </si>
  <si>
    <t># of WTUs of Assigned Time</t>
  </si>
  <si>
    <t>987654321</t>
  </si>
  <si>
    <t>Jane Smith</t>
  </si>
  <si>
    <t>202012</t>
  </si>
  <si>
    <t>01/2021</t>
  </si>
  <si>
    <t>69000</t>
  </si>
  <si>
    <t>0606</t>
  </si>
  <si>
    <t>601302</t>
  </si>
  <si>
    <t>PCR01</t>
  </si>
  <si>
    <t>6-mo 10% Stipend</t>
  </si>
  <si>
    <t>Total Funding</t>
  </si>
  <si>
    <t>Faculty Member's Monthly Base</t>
  </si>
  <si>
    <t># of Pay Periods to be Adjusted</t>
  </si>
  <si>
    <t>Secondary CFS Percentage</t>
  </si>
  <si>
    <t>Original CFS Percentage</t>
  </si>
  <si>
    <t>Split-Funded Position: Two Chartfield Strings</t>
  </si>
  <si>
    <t>MPP &amp; Confidential Temp Salary Increases</t>
  </si>
  <si>
    <t>Action</t>
  </si>
  <si>
    <t>Amount</t>
  </si>
  <si>
    <t>% Increase</t>
  </si>
  <si>
    <t>Current Monthly Base</t>
  </si>
  <si>
    <t>Percentage of Increase</t>
  </si>
  <si>
    <t>New Monthly Base</t>
  </si>
  <si>
    <t>Original CFS</t>
  </si>
  <si>
    <t>Stipend CFS</t>
  </si>
  <si>
    <r>
      <t>For</t>
    </r>
    <r>
      <rPr>
        <b/>
        <sz val="11"/>
        <color theme="1"/>
        <rFont val="Arial Narrow"/>
        <family val="2"/>
      </rPr>
      <t xml:space="preserve"> past adjustments</t>
    </r>
    <r>
      <rPr>
        <sz val="11"/>
        <color theme="1"/>
        <rFont val="Arial Narrow"/>
        <family val="2"/>
      </rPr>
      <t xml:space="preserve">, please attach applicable </t>
    </r>
    <r>
      <rPr>
        <b/>
        <i/>
        <u/>
        <sz val="11"/>
        <color theme="1"/>
        <rFont val="Arial Narrow"/>
        <family val="2"/>
      </rPr>
      <t>Monthly HR Expenditure Report(s)</t>
    </r>
    <r>
      <rPr>
        <sz val="11"/>
        <color theme="1"/>
        <rFont val="Arial Narrow"/>
        <family val="2"/>
      </rPr>
      <t xml:space="preserve"> to this form when you submit it to Budget Services and highlight applicable line items.  </t>
    </r>
  </si>
  <si>
    <r>
      <t xml:space="preserve">If this adjustment is due to a </t>
    </r>
    <r>
      <rPr>
        <b/>
        <sz val="11"/>
        <color theme="1"/>
        <rFont val="Arial Narrow"/>
        <family val="2"/>
      </rPr>
      <t>reassignment</t>
    </r>
    <r>
      <rPr>
        <sz val="11"/>
        <color theme="1"/>
        <rFont val="Arial Narrow"/>
        <family val="2"/>
      </rPr>
      <t xml:space="preserve">, please attach reassignment paper that was submitted to EODA and please identify </t>
    </r>
    <r>
      <rPr>
        <b/>
        <sz val="11"/>
        <color theme="1"/>
        <rFont val="Arial Narrow"/>
        <family val="2"/>
      </rPr>
      <t xml:space="preserve">New Dept ID&amp; Department: </t>
    </r>
  </si>
  <si>
    <t>Original ChartField String</t>
  </si>
  <si>
    <t>Second ChartField String</t>
  </si>
  <si>
    <t>Third ChartField String</t>
  </si>
  <si>
    <t xml:space="preserve"> % of Adj</t>
  </si>
  <si>
    <t>3rd CFS Charged</t>
  </si>
  <si>
    <t>Adjustment Percentage</t>
  </si>
  <si>
    <t>CPP Budget Services</t>
  </si>
  <si>
    <t>On-Going</t>
  </si>
  <si>
    <t>Reason</t>
  </si>
  <si>
    <t>Question</t>
  </si>
  <si>
    <t>One-Time</t>
  </si>
  <si>
    <t>Past Adj</t>
  </si>
  <si>
    <t>Yes</t>
  </si>
  <si>
    <t>Current</t>
  </si>
  <si>
    <t>Stipend</t>
  </si>
  <si>
    <t>Future</t>
  </si>
  <si>
    <t>Staff Reassignment</t>
  </si>
  <si>
    <t>Faculty Assign Time</t>
  </si>
  <si>
    <t>Temp Salary Increase</t>
  </si>
  <si>
    <t>Reorg</t>
  </si>
  <si>
    <t>Other</t>
  </si>
  <si>
    <t>Position Number</t>
  </si>
  <si>
    <t>2358</t>
  </si>
  <si>
    <t>12345678</t>
  </si>
  <si>
    <t>Pay Period eff Date
(Mo/Year)</t>
  </si>
  <si>
    <t>Pay Period revert Date
(Mo/Year)</t>
  </si>
  <si>
    <t>Indefinite</t>
  </si>
  <si>
    <t>07/2021</t>
  </si>
  <si>
    <t>12300</t>
  </si>
  <si>
    <t>98700</t>
  </si>
  <si>
    <t>56700</t>
  </si>
  <si>
    <t>PSN Home DeptID</t>
  </si>
  <si>
    <t>PSN 
Job Code</t>
  </si>
  <si>
    <t>No of Months</t>
  </si>
  <si>
    <t>Amount Charged to 1st CFS</t>
  </si>
  <si>
    <t>Amount Charged to 2nd CFS</t>
  </si>
  <si>
    <t>2024-05</t>
  </si>
  <si>
    <t>AVP/
College</t>
  </si>
  <si>
    <t>Original Monthly Expense</t>
  </si>
  <si>
    <t>Monthly Expense to be Adjusted</t>
  </si>
  <si>
    <t>Rcd #</t>
  </si>
  <si>
    <t>0</t>
  </si>
  <si>
    <t>1</t>
  </si>
  <si>
    <t>75</t>
  </si>
  <si>
    <t>Position No.</t>
  </si>
  <si>
    <t>PSN Type</t>
  </si>
  <si>
    <t>Single</t>
  </si>
  <si>
    <t>Multi</t>
  </si>
  <si>
    <t>Job Code</t>
  </si>
  <si>
    <t>2360</t>
  </si>
  <si>
    <t>1038</t>
  </si>
  <si>
    <t>02/2021</t>
  </si>
  <si>
    <r>
      <t xml:space="preserve">If this adjustment is due to a </t>
    </r>
    <r>
      <rPr>
        <b/>
        <sz val="11"/>
        <color theme="1"/>
        <rFont val="Arial Narrow"/>
        <family val="2"/>
      </rPr>
      <t>reassignment</t>
    </r>
    <r>
      <rPr>
        <sz val="11"/>
        <color theme="1"/>
        <rFont val="Arial Narrow"/>
        <family val="2"/>
      </rPr>
      <t xml:space="preserve">, please attach reassignment paper that was submitted to EODA and please identify </t>
    </r>
    <r>
      <rPr>
        <b/>
        <sz val="11"/>
        <color theme="1"/>
        <rFont val="Arial Narrow"/>
        <family val="2"/>
      </rPr>
      <t xml:space="preserve">New DeptID &amp; Department: </t>
    </r>
  </si>
  <si>
    <t>Current and Future Pay Periods</t>
  </si>
  <si>
    <t>Payroll Expenditure Adjustment by Employee</t>
  </si>
  <si>
    <t>Totals</t>
  </si>
  <si>
    <t>Home DeptID</t>
  </si>
  <si>
    <t>Perm</t>
  </si>
  <si>
    <t>Type of Adjustment</t>
  </si>
  <si>
    <t>N/A</t>
  </si>
  <si>
    <t>Current %</t>
  </si>
  <si>
    <t>CFS1</t>
  </si>
  <si>
    <t>CFS2</t>
  </si>
  <si>
    <t>CFS3</t>
  </si>
  <si>
    <t>Adj %</t>
  </si>
  <si>
    <t>Current CFS</t>
  </si>
  <si>
    <t>Adj CFS</t>
  </si>
  <si>
    <t>CFS Distribution Calculator</t>
  </si>
  <si>
    <t>Enter applicable values in green</t>
  </si>
  <si>
    <t>Department Budget Table Adjustments by Multi-Headcount Position Number</t>
  </si>
  <si>
    <t>Position to be Adjusted</t>
  </si>
  <si>
    <t>Past, Current, and Future Pay Periods</t>
  </si>
  <si>
    <t>2024-06</t>
  </si>
  <si>
    <t>25/26</t>
  </si>
  <si>
    <t xml:space="preserve">Budget /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</si>
</sst>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%"/>
    <numFmt numFmtId="165" formatCode="&quot;$&quot;#,##0.00"/>
    <numFmt numFmtId="166" formatCode="_(* #,##0.00000_);_(* \(#,##0.00000\);_(* &quot;-&quot;??_);_(@_)"/>
    <numFmt numFmtId="167" formatCode="_(* #,##0_);_(* \(#,##0\);_(* &quot;-&quot;??_);_(@_)"/>
    <numFmt numFmtId="168" formatCode="00000000"/>
    <numFmt numFmtId="169" formatCode="0000"/>
    <numFmt numFmtId="170" formatCode="000000000"/>
    <numFmt numFmtId="171" formatCode="_(&quot;$&quot;* #,##0.00_);_(&quot;$&quot;* \(#,##0.00\);_(&quot;$&quot;* &quot;-&quot;???_);_(@_)"/>
    <numFmt numFmtId="172" formatCode="0.0000000000%"/>
  </numFmts>
  <fonts count="24">
    <font>
      <sz val="11"/>
      <color theme="1"/>
      <name val="Adobe Caslon Pro"/>
      <family val="2"/>
    </font>
    <font>
      <sz val="11"/>
      <color theme="1"/>
      <name val="Adobe Caslon Pro"/>
      <family val="2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b/>
      <sz val="14"/>
      <color theme="1"/>
      <name val="Arial Narrow"/>
      <family val="2"/>
    </font>
    <font>
      <sz val="14"/>
      <color theme="1"/>
      <name val="Arial Narrow"/>
      <family val="2"/>
    </font>
    <font>
      <i/>
      <sz val="9"/>
      <color theme="1"/>
      <name val="Arial Narrow"/>
      <family val="2"/>
    </font>
    <font>
      <sz val="9"/>
      <color theme="1"/>
      <name val="Arial Narrow"/>
      <family val="2"/>
    </font>
    <font>
      <b/>
      <sz val="11"/>
      <color theme="1"/>
      <name val="Adobe Caslon Pro"/>
      <family val="1"/>
    </font>
    <font>
      <b/>
      <sz val="12"/>
      <color theme="1"/>
      <name val="Adobe Caslon Pro"/>
      <family val="1"/>
    </font>
    <font>
      <i/>
      <sz val="11"/>
      <color theme="1"/>
      <name val="Arial Narrow"/>
      <family val="2"/>
    </font>
    <font>
      <b/>
      <i/>
      <sz val="11"/>
      <color theme="1"/>
      <name val="Arial Narrow"/>
      <family val="2"/>
    </font>
    <font>
      <b/>
      <i/>
      <sz val="9"/>
      <color theme="1"/>
      <name val="Arial Narrow"/>
      <family val="2"/>
    </font>
    <font>
      <b/>
      <i/>
      <u/>
      <sz val="11"/>
      <color theme="1"/>
      <name val="Arial Narrow"/>
      <family val="2"/>
    </font>
    <font>
      <sz val="8"/>
      <name val="Adobe Caslon Pro"/>
      <family val="2"/>
    </font>
    <font>
      <b/>
      <sz val="10"/>
      <color theme="1"/>
      <name val="Arial Narrow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4"/>
      <color theme="1"/>
      <name val="Arial Narrow"/>
      <family val="2"/>
    </font>
    <font>
      <b/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6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medium">
        <color indexed="64"/>
      </right>
      <top style="thin">
        <color rgb="FF000000"/>
      </top>
      <bottom style="double">
        <color rgb="FF000000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73">
    <xf numFmtId="0" fontId="0" fillId="0" borderId="0" xfId="0"/>
    <xf numFmtId="49" fontId="2" fillId="0" borderId="18" xfId="0" applyNumberFormat="1" applyFont="1" applyBorder="1" applyAlignment="1" applyProtection="1">
      <alignment horizontal="center"/>
      <protection locked="0"/>
    </xf>
    <xf numFmtId="49" fontId="2" fillId="0" borderId="21" xfId="0" applyNumberFormat="1" applyFont="1" applyBorder="1" applyAlignment="1" applyProtection="1">
      <alignment horizontal="center"/>
      <protection locked="0"/>
    </xf>
    <xf numFmtId="49" fontId="2" fillId="0" borderId="19" xfId="0" applyNumberFormat="1" applyFont="1" applyBorder="1" applyAlignment="1" applyProtection="1">
      <alignment horizontal="center"/>
      <protection locked="0"/>
    </xf>
    <xf numFmtId="49" fontId="2" fillId="0" borderId="30" xfId="1" applyNumberFormat="1" applyFont="1" applyBorder="1" applyAlignment="1" applyProtection="1">
      <alignment horizontal="center"/>
      <protection locked="0"/>
    </xf>
    <xf numFmtId="49" fontId="2" fillId="0" borderId="7" xfId="0" applyNumberFormat="1" applyFont="1" applyBorder="1" applyAlignment="1" applyProtection="1">
      <alignment horizontal="center"/>
      <protection locked="0"/>
    </xf>
    <xf numFmtId="49" fontId="2" fillId="0" borderId="15" xfId="0" applyNumberFormat="1" applyFont="1" applyBorder="1" applyAlignment="1" applyProtection="1">
      <alignment horizontal="center"/>
      <protection locked="0"/>
    </xf>
    <xf numFmtId="49" fontId="2" fillId="0" borderId="12" xfId="0" applyNumberFormat="1" applyFont="1" applyBorder="1" applyAlignment="1" applyProtection="1">
      <alignment horizontal="center"/>
      <protection locked="0"/>
    </xf>
    <xf numFmtId="49" fontId="2" fillId="0" borderId="7" xfId="0" applyNumberFormat="1" applyFont="1" applyBorder="1" applyProtection="1">
      <protection locked="0"/>
    </xf>
    <xf numFmtId="49" fontId="2" fillId="0" borderId="12" xfId="0" applyNumberFormat="1" applyFont="1" applyBorder="1" applyProtection="1">
      <protection locked="0"/>
    </xf>
    <xf numFmtId="49" fontId="2" fillId="0" borderId="16" xfId="0" applyNumberFormat="1" applyFont="1" applyBorder="1" applyAlignment="1" applyProtection="1">
      <alignment horizontal="center"/>
      <protection locked="0"/>
    </xf>
    <xf numFmtId="49" fontId="2" fillId="0" borderId="9" xfId="0" applyNumberFormat="1" applyFont="1" applyBorder="1" applyProtection="1">
      <protection locked="0"/>
    </xf>
    <xf numFmtId="49" fontId="2" fillId="0" borderId="13" xfId="0" applyNumberFormat="1" applyFont="1" applyBorder="1" applyProtection="1">
      <protection locked="0"/>
    </xf>
    <xf numFmtId="49" fontId="2" fillId="0" borderId="33" xfId="1" applyNumberFormat="1" applyFont="1" applyBorder="1" applyAlignment="1" applyProtection="1">
      <alignment horizontal="center"/>
      <protection locked="0"/>
    </xf>
    <xf numFmtId="49" fontId="2" fillId="6" borderId="24" xfId="0" applyNumberFormat="1" applyFont="1" applyFill="1" applyBorder="1" applyAlignment="1" applyProtection="1">
      <alignment horizontal="center"/>
      <protection locked="0"/>
    </xf>
    <xf numFmtId="49" fontId="2" fillId="6" borderId="17" xfId="0" applyNumberFormat="1" applyFont="1" applyFill="1" applyBorder="1" applyAlignment="1" applyProtection="1">
      <alignment horizontal="center"/>
      <protection locked="0"/>
    </xf>
    <xf numFmtId="0" fontId="2" fillId="6" borderId="17" xfId="0" applyFont="1" applyFill="1" applyBorder="1" applyProtection="1">
      <protection locked="0"/>
    </xf>
    <xf numFmtId="10" fontId="2" fillId="6" borderId="17" xfId="2" applyNumberFormat="1" applyFont="1" applyFill="1" applyBorder="1" applyProtection="1">
      <protection locked="0"/>
    </xf>
    <xf numFmtId="43" fontId="2" fillId="6" borderId="25" xfId="1" applyFont="1" applyFill="1" applyBorder="1" applyProtection="1">
      <protection locked="0"/>
    </xf>
    <xf numFmtId="0" fontId="2" fillId="5" borderId="24" xfId="0" applyFont="1" applyFill="1" applyBorder="1" applyProtection="1">
      <protection locked="0"/>
    </xf>
    <xf numFmtId="0" fontId="2" fillId="5" borderId="17" xfId="0" applyFont="1" applyFill="1" applyBorder="1" applyProtection="1">
      <protection locked="0"/>
    </xf>
    <xf numFmtId="0" fontId="2" fillId="5" borderId="25" xfId="0" applyFont="1" applyFill="1" applyBorder="1" applyProtection="1">
      <protection locked="0"/>
    </xf>
    <xf numFmtId="49" fontId="2" fillId="6" borderId="26" xfId="0" applyNumberFormat="1" applyFont="1" applyFill="1" applyBorder="1" applyProtection="1">
      <protection locked="0"/>
    </xf>
    <xf numFmtId="49" fontId="2" fillId="6" borderId="0" xfId="0" applyNumberFormat="1" applyFont="1" applyFill="1" applyProtection="1">
      <protection locked="0"/>
    </xf>
    <xf numFmtId="43" fontId="2" fillId="6" borderId="27" xfId="1" applyFont="1" applyFill="1" applyBorder="1" applyProtection="1">
      <protection locked="0"/>
    </xf>
    <xf numFmtId="0" fontId="3" fillId="5" borderId="27" xfId="0" applyFont="1" applyFill="1" applyBorder="1" applyProtection="1">
      <protection locked="0"/>
    </xf>
    <xf numFmtId="49" fontId="2" fillId="6" borderId="26" xfId="0" applyNumberFormat="1" applyFont="1" applyFill="1" applyBorder="1" applyAlignment="1" applyProtection="1">
      <alignment horizontal="center"/>
      <protection locked="0"/>
    </xf>
    <xf numFmtId="49" fontId="3" fillId="6" borderId="0" xfId="0" applyNumberFormat="1" applyFont="1" applyFill="1" applyAlignment="1" applyProtection="1">
      <alignment horizontal="left"/>
      <protection locked="0"/>
    </xf>
    <xf numFmtId="49" fontId="2" fillId="6" borderId="0" xfId="0" applyNumberFormat="1" applyFont="1" applyFill="1" applyAlignment="1" applyProtection="1">
      <alignment horizontal="center"/>
      <protection locked="0"/>
    </xf>
    <xf numFmtId="0" fontId="2" fillId="6" borderId="0" xfId="0" applyFont="1" applyFill="1" applyProtection="1">
      <protection locked="0"/>
    </xf>
    <xf numFmtId="0" fontId="3" fillId="6" borderId="0" xfId="0" applyFont="1" applyFill="1" applyProtection="1">
      <protection locked="0"/>
    </xf>
    <xf numFmtId="10" fontId="2" fillId="6" borderId="0" xfId="2" applyNumberFormat="1" applyFont="1" applyFill="1" applyBorder="1" applyProtection="1">
      <protection locked="0"/>
    </xf>
    <xf numFmtId="0" fontId="2" fillId="5" borderId="26" xfId="0" applyFont="1" applyFill="1" applyBorder="1" applyAlignment="1" applyProtection="1">
      <alignment horizontal="right"/>
      <protection locked="0"/>
    </xf>
    <xf numFmtId="0" fontId="2" fillId="6" borderId="23" xfId="0" applyFont="1" applyFill="1" applyBorder="1" applyProtection="1">
      <protection locked="0"/>
    </xf>
    <xf numFmtId="49" fontId="2" fillId="6" borderId="28" xfId="0" applyNumberFormat="1" applyFont="1" applyFill="1" applyBorder="1" applyAlignment="1" applyProtection="1">
      <alignment horizontal="center"/>
      <protection locked="0"/>
    </xf>
    <xf numFmtId="10" fontId="2" fillId="6" borderId="23" xfId="2" applyNumberFormat="1" applyFont="1" applyFill="1" applyBorder="1" applyProtection="1">
      <protection locked="0"/>
    </xf>
    <xf numFmtId="43" fontId="2" fillId="6" borderId="29" xfId="1" applyFont="1" applyFill="1" applyBorder="1" applyProtection="1">
      <protection locked="0"/>
    </xf>
    <xf numFmtId="0" fontId="2" fillId="5" borderId="28" xfId="0" applyFont="1" applyFill="1" applyBorder="1" applyProtection="1">
      <protection locked="0"/>
    </xf>
    <xf numFmtId="0" fontId="2" fillId="5" borderId="23" xfId="0" applyFont="1" applyFill="1" applyBorder="1" applyProtection="1">
      <protection locked="0"/>
    </xf>
    <xf numFmtId="0" fontId="2" fillId="5" borderId="29" xfId="0" applyFont="1" applyFill="1" applyBorder="1" applyProtection="1">
      <protection locked="0"/>
    </xf>
    <xf numFmtId="164" fontId="2" fillId="0" borderId="20" xfId="2" applyNumberFormat="1" applyFont="1" applyBorder="1" applyProtection="1">
      <protection locked="0"/>
    </xf>
    <xf numFmtId="49" fontId="3" fillId="4" borderId="14" xfId="0" applyNumberFormat="1" applyFont="1" applyFill="1" applyBorder="1" applyAlignment="1">
      <alignment horizontal="center" vertical="center" wrapText="1"/>
    </xf>
    <xf numFmtId="49" fontId="3" fillId="4" borderId="6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2" borderId="14" xfId="0" applyNumberFormat="1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49" fontId="3" fillId="4" borderId="1" xfId="0" applyNumberFormat="1" applyFont="1" applyFill="1" applyBorder="1" applyAlignment="1">
      <alignment horizontal="center" vertical="center" wrapText="1"/>
    </xf>
    <xf numFmtId="49" fontId="2" fillId="0" borderId="34" xfId="0" applyNumberFormat="1" applyFont="1" applyBorder="1" applyAlignment="1" applyProtection="1">
      <alignment horizontal="center"/>
      <protection locked="0"/>
    </xf>
    <xf numFmtId="49" fontId="2" fillId="0" borderId="36" xfId="0" applyNumberFormat="1" applyFont="1" applyBorder="1" applyAlignment="1" applyProtection="1">
      <alignment horizontal="center"/>
      <protection locked="0"/>
    </xf>
    <xf numFmtId="49" fontId="2" fillId="0" borderId="37" xfId="0" applyNumberFormat="1" applyFont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49" fontId="2" fillId="6" borderId="23" xfId="0" applyNumberFormat="1" applyFont="1" applyFill="1" applyBorder="1" applyProtection="1">
      <protection locked="0"/>
    </xf>
    <xf numFmtId="49" fontId="3" fillId="6" borderId="26" xfId="0" applyNumberFormat="1" applyFont="1" applyFill="1" applyBorder="1" applyAlignment="1" applyProtection="1">
      <alignment horizontal="left"/>
      <protection locked="0"/>
    </xf>
    <xf numFmtId="44" fontId="2" fillId="0" borderId="21" xfId="0" applyNumberFormat="1" applyFont="1" applyBorder="1" applyAlignment="1" applyProtection="1">
      <alignment horizontal="center"/>
      <protection locked="0"/>
    </xf>
    <xf numFmtId="44" fontId="2" fillId="0" borderId="15" xfId="0" applyNumberFormat="1" applyFont="1" applyBorder="1" applyAlignment="1" applyProtection="1">
      <alignment horizontal="center"/>
      <protection locked="0"/>
    </xf>
    <xf numFmtId="44" fontId="2" fillId="0" borderId="16" xfId="0" applyNumberFormat="1" applyFont="1" applyBorder="1" applyAlignment="1" applyProtection="1">
      <alignment horizontal="center"/>
      <protection locked="0"/>
    </xf>
    <xf numFmtId="0" fontId="3" fillId="5" borderId="0" xfId="0" applyFont="1" applyFill="1" applyProtection="1">
      <protection locked="0"/>
    </xf>
    <xf numFmtId="0" fontId="2" fillId="5" borderId="31" xfId="0" applyFont="1" applyFill="1" applyBorder="1" applyProtection="1">
      <protection locked="0"/>
    </xf>
    <xf numFmtId="0" fontId="2" fillId="5" borderId="32" xfId="0" applyFont="1" applyFill="1" applyBorder="1" applyProtection="1">
      <protection locked="0"/>
    </xf>
    <xf numFmtId="0" fontId="2" fillId="5" borderId="0" xfId="0" applyFont="1" applyFill="1" applyAlignment="1" applyProtection="1">
      <alignment horizontal="right"/>
      <protection locked="0"/>
    </xf>
    <xf numFmtId="164" fontId="2" fillId="3" borderId="20" xfId="2" applyNumberFormat="1" applyFont="1" applyFill="1" applyBorder="1" applyProtection="1"/>
    <xf numFmtId="164" fontId="2" fillId="3" borderId="10" xfId="2" applyNumberFormat="1" applyFont="1" applyFill="1" applyBorder="1" applyProtection="1"/>
    <xf numFmtId="44" fontId="2" fillId="3" borderId="18" xfId="1" applyNumberFormat="1" applyFont="1" applyFill="1" applyBorder="1" applyProtection="1"/>
    <xf numFmtId="44" fontId="2" fillId="3" borderId="21" xfId="1" applyNumberFormat="1" applyFont="1" applyFill="1" applyBorder="1" applyProtection="1"/>
    <xf numFmtId="44" fontId="2" fillId="3" borderId="20" xfId="1" applyNumberFormat="1" applyFont="1" applyFill="1" applyBorder="1" applyProtection="1"/>
    <xf numFmtId="44" fontId="2" fillId="2" borderId="22" xfId="1" applyNumberFormat="1" applyFont="1" applyFill="1" applyBorder="1" applyProtection="1"/>
    <xf numFmtId="44" fontId="2" fillId="2" borderId="11" xfId="1" applyNumberFormat="1" applyFont="1" applyFill="1" applyBorder="1" applyProtection="1"/>
    <xf numFmtId="49" fontId="3" fillId="8" borderId="1" xfId="0" applyNumberFormat="1" applyFont="1" applyFill="1" applyBorder="1" applyAlignment="1">
      <alignment horizontal="center" vertical="center" wrapText="1"/>
    </xf>
    <xf numFmtId="49" fontId="3" fillId="8" borderId="14" xfId="0" applyNumberFormat="1" applyFont="1" applyFill="1" applyBorder="1" applyAlignment="1">
      <alignment horizontal="center" vertical="center" wrapText="1"/>
    </xf>
    <xf numFmtId="43" fontId="2" fillId="0" borderId="21" xfId="1" applyFont="1" applyBorder="1" applyAlignment="1" applyProtection="1">
      <alignment horizontal="center"/>
      <protection locked="0"/>
    </xf>
    <xf numFmtId="43" fontId="2" fillId="0" borderId="15" xfId="1" applyFont="1" applyBorder="1" applyAlignment="1" applyProtection="1">
      <alignment horizontal="center"/>
      <protection locked="0"/>
    </xf>
    <xf numFmtId="43" fontId="2" fillId="0" borderId="16" xfId="1" applyFont="1" applyBorder="1" applyAlignment="1" applyProtection="1">
      <alignment horizontal="center"/>
      <protection locked="0"/>
    </xf>
    <xf numFmtId="49" fontId="3" fillId="2" borderId="6" xfId="0" applyNumberFormat="1" applyFont="1" applyFill="1" applyBorder="1" applyAlignment="1">
      <alignment horizontal="center" vertical="center" wrapText="1"/>
    </xf>
    <xf numFmtId="49" fontId="2" fillId="0" borderId="30" xfId="0" applyNumberFormat="1" applyFont="1" applyBorder="1" applyAlignment="1" applyProtection="1">
      <alignment horizontal="center"/>
      <protection locked="0"/>
    </xf>
    <xf numFmtId="49" fontId="2" fillId="0" borderId="45" xfId="0" applyNumberFormat="1" applyFont="1" applyBorder="1" applyAlignment="1" applyProtection="1">
      <alignment horizontal="center"/>
      <protection locked="0"/>
    </xf>
    <xf numFmtId="49" fontId="2" fillId="0" borderId="45" xfId="0" applyNumberFormat="1" applyFont="1" applyBorder="1" applyProtection="1">
      <protection locked="0"/>
    </xf>
    <xf numFmtId="49" fontId="2" fillId="0" borderId="33" xfId="0" applyNumberFormat="1" applyFont="1" applyBorder="1" applyProtection="1">
      <protection locked="0"/>
    </xf>
    <xf numFmtId="49" fontId="2" fillId="5" borderId="0" xfId="0" applyNumberFormat="1" applyFont="1" applyFill="1" applyProtection="1">
      <protection locked="0"/>
    </xf>
    <xf numFmtId="0" fontId="2" fillId="5" borderId="0" xfId="0" applyFont="1" applyFill="1" applyProtection="1">
      <protection locked="0"/>
    </xf>
    <xf numFmtId="0" fontId="2" fillId="5" borderId="30" xfId="0" applyFont="1" applyFill="1" applyBorder="1" applyProtection="1">
      <protection locked="0"/>
    </xf>
    <xf numFmtId="0" fontId="2" fillId="5" borderId="45" xfId="0" applyFont="1" applyFill="1" applyBorder="1" applyProtection="1">
      <protection locked="0"/>
    </xf>
    <xf numFmtId="0" fontId="2" fillId="5" borderId="48" xfId="0" applyFont="1" applyFill="1" applyBorder="1" applyProtection="1">
      <protection locked="0"/>
    </xf>
    <xf numFmtId="0" fontId="2" fillId="5" borderId="27" xfId="0" applyFont="1" applyFill="1" applyBorder="1" applyProtection="1">
      <protection locked="0"/>
    </xf>
    <xf numFmtId="44" fontId="2" fillId="9" borderId="52" xfId="1" applyNumberFormat="1" applyFont="1" applyFill="1" applyBorder="1" applyProtection="1"/>
    <xf numFmtId="44" fontId="2" fillId="9" borderId="53" xfId="1" applyNumberFormat="1" applyFont="1" applyFill="1" applyBorder="1" applyProtection="1"/>
    <xf numFmtId="44" fontId="2" fillId="9" borderId="51" xfId="1" applyNumberFormat="1" applyFont="1" applyFill="1" applyBorder="1" applyProtection="1"/>
    <xf numFmtId="44" fontId="2" fillId="9" borderId="54" xfId="1" applyNumberFormat="1" applyFont="1" applyFill="1" applyBorder="1" applyProtection="1"/>
    <xf numFmtId="164" fontId="2" fillId="9" borderId="54" xfId="2" applyNumberFormat="1" applyFont="1" applyFill="1" applyBorder="1" applyProtection="1"/>
    <xf numFmtId="49" fontId="2" fillId="7" borderId="40" xfId="0" applyNumberFormat="1" applyFont="1" applyFill="1" applyBorder="1" applyAlignment="1">
      <alignment horizontal="center" vertical="center"/>
    </xf>
    <xf numFmtId="49" fontId="2" fillId="7" borderId="35" xfId="0" applyNumberFormat="1" applyFont="1" applyFill="1" applyBorder="1" applyAlignment="1">
      <alignment horizontal="center" vertical="center"/>
    </xf>
    <xf numFmtId="44" fontId="2" fillId="7" borderId="35" xfId="0" applyNumberFormat="1" applyFont="1" applyFill="1" applyBorder="1" applyAlignment="1">
      <alignment horizontal="center" vertical="center"/>
    </xf>
    <xf numFmtId="2" fontId="2" fillId="7" borderId="35" xfId="1" applyNumberFormat="1" applyFont="1" applyFill="1" applyBorder="1" applyAlignment="1" applyProtection="1">
      <alignment horizontal="center" vertical="center"/>
    </xf>
    <xf numFmtId="44" fontId="2" fillId="7" borderId="35" xfId="1" applyNumberFormat="1" applyFont="1" applyFill="1" applyBorder="1" applyAlignment="1" applyProtection="1">
      <alignment horizontal="center" vertical="center"/>
    </xf>
    <xf numFmtId="164" fontId="2" fillId="7" borderId="35" xfId="2" applyNumberFormat="1" applyFont="1" applyFill="1" applyBorder="1" applyAlignment="1" applyProtection="1">
      <alignment horizontal="right" vertical="center"/>
    </xf>
    <xf numFmtId="44" fontId="2" fillId="7" borderId="43" xfId="1" applyNumberFormat="1" applyFont="1" applyFill="1" applyBorder="1" applyAlignment="1" applyProtection="1">
      <alignment horizontal="center" vertical="center"/>
    </xf>
    <xf numFmtId="49" fontId="2" fillId="7" borderId="44" xfId="0" applyNumberFormat="1" applyFont="1" applyFill="1" applyBorder="1" applyAlignment="1">
      <alignment horizontal="center" vertical="center"/>
    </xf>
    <xf numFmtId="49" fontId="2" fillId="7" borderId="55" xfId="0" applyNumberFormat="1" applyFont="1" applyFill="1" applyBorder="1" applyAlignment="1">
      <alignment horizontal="center" vertical="center"/>
    </xf>
    <xf numFmtId="164" fontId="2" fillId="7" borderId="56" xfId="2" applyNumberFormat="1" applyFont="1" applyFill="1" applyBorder="1" applyAlignment="1" applyProtection="1">
      <alignment horizontal="right" vertical="center"/>
    </xf>
    <xf numFmtId="44" fontId="2" fillId="7" borderId="43" xfId="1" applyNumberFormat="1" applyFont="1" applyFill="1" applyBorder="1" applyAlignment="1" applyProtection="1">
      <alignment vertical="center"/>
    </xf>
    <xf numFmtId="44" fontId="2" fillId="7" borderId="44" xfId="1" applyNumberFormat="1" applyFont="1" applyFill="1" applyBorder="1" applyAlignment="1" applyProtection="1">
      <alignment vertical="center"/>
    </xf>
    <xf numFmtId="44" fontId="2" fillId="7" borderId="35" xfId="1" applyNumberFormat="1" applyFont="1" applyFill="1" applyBorder="1" applyAlignment="1" applyProtection="1">
      <alignment vertical="center"/>
    </xf>
    <xf numFmtId="44" fontId="2" fillId="7" borderId="56" xfId="1" applyNumberFormat="1" applyFont="1" applyFill="1" applyBorder="1" applyAlignment="1" applyProtection="1">
      <alignment vertical="center"/>
    </xf>
    <xf numFmtId="164" fontId="2" fillId="7" borderId="56" xfId="2" applyNumberFormat="1" applyFont="1" applyFill="1" applyBorder="1" applyAlignment="1" applyProtection="1">
      <alignment vertical="center"/>
    </xf>
    <xf numFmtId="49" fontId="2" fillId="7" borderId="42" xfId="1" applyNumberFormat="1" applyFont="1" applyFill="1" applyBorder="1" applyAlignment="1" applyProtection="1">
      <alignment horizontal="center" vertical="center"/>
    </xf>
    <xf numFmtId="49" fontId="2" fillId="6" borderId="0" xfId="0" applyNumberFormat="1" applyFont="1" applyFill="1" applyAlignment="1" applyProtection="1">
      <alignment horizontal="left"/>
      <protection locked="0"/>
    </xf>
    <xf numFmtId="44" fontId="2" fillId="0" borderId="21" xfId="1" applyNumberFormat="1" applyFont="1" applyBorder="1" applyAlignment="1" applyProtection="1">
      <alignment horizontal="center"/>
      <protection locked="0"/>
    </xf>
    <xf numFmtId="44" fontId="2" fillId="0" borderId="15" xfId="1" applyNumberFormat="1" applyFont="1" applyBorder="1" applyAlignment="1" applyProtection="1">
      <alignment horizontal="center"/>
      <protection locked="0"/>
    </xf>
    <xf numFmtId="44" fontId="2" fillId="0" borderId="16" xfId="1" applyNumberFormat="1" applyFont="1" applyBorder="1" applyAlignment="1" applyProtection="1">
      <alignment horizontal="center"/>
      <protection locked="0"/>
    </xf>
    <xf numFmtId="164" fontId="2" fillId="0" borderId="21" xfId="2" applyNumberFormat="1" applyFont="1" applyBorder="1" applyAlignment="1" applyProtection="1">
      <alignment horizontal="right"/>
      <protection locked="0"/>
    </xf>
    <xf numFmtId="49" fontId="2" fillId="7" borderId="42" xfId="0" applyNumberFormat="1" applyFont="1" applyFill="1" applyBorder="1" applyAlignment="1">
      <alignment horizontal="center" vertical="center"/>
    </xf>
    <xf numFmtId="49" fontId="2" fillId="6" borderId="23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Protection="1">
      <protection locked="0"/>
    </xf>
    <xf numFmtId="49" fontId="5" fillId="0" borderId="26" xfId="0" applyNumberFormat="1" applyFont="1" applyBorder="1" applyAlignment="1" applyProtection="1">
      <alignment horizontal="center"/>
      <protection locked="0"/>
    </xf>
    <xf numFmtId="49" fontId="5" fillId="0" borderId="0" xfId="0" applyNumberFormat="1" applyFont="1" applyAlignment="1" applyProtection="1">
      <alignment horizontal="center"/>
      <protection locked="0"/>
    </xf>
    <xf numFmtId="49" fontId="5" fillId="0" borderId="27" xfId="0" applyNumberFormat="1" applyFont="1" applyBorder="1" applyAlignment="1" applyProtection="1">
      <alignment horizontal="center"/>
      <protection locked="0"/>
    </xf>
    <xf numFmtId="49" fontId="3" fillId="0" borderId="26" xfId="0" applyNumberFormat="1" applyFont="1" applyBorder="1" applyAlignment="1" applyProtection="1">
      <alignment horizontal="right"/>
      <protection locked="0"/>
    </xf>
    <xf numFmtId="170" fontId="2" fillId="0" borderId="31" xfId="0" applyNumberFormat="1" applyFont="1" applyBorder="1" applyAlignment="1" applyProtection="1">
      <alignment horizontal="center"/>
      <protection locked="0"/>
    </xf>
    <xf numFmtId="49" fontId="2" fillId="0" borderId="0" xfId="0" applyNumberFormat="1" applyFont="1" applyAlignment="1" applyProtection="1">
      <alignment horizontal="center"/>
      <protection locked="0"/>
    </xf>
    <xf numFmtId="49" fontId="3" fillId="0" borderId="0" xfId="0" applyNumberFormat="1" applyFont="1" applyAlignment="1" applyProtection="1">
      <alignment horizontal="right"/>
      <protection locked="0"/>
    </xf>
    <xf numFmtId="49" fontId="2" fillId="0" borderId="0" xfId="0" applyNumberFormat="1" applyFont="1" applyProtection="1">
      <protection locked="0"/>
    </xf>
    <xf numFmtId="49" fontId="3" fillId="0" borderId="39" xfId="0" applyNumberFormat="1" applyFont="1" applyBorder="1" applyAlignment="1" applyProtection="1">
      <alignment horizontal="center" vertical="center"/>
      <protection locked="0"/>
    </xf>
    <xf numFmtId="169" fontId="2" fillId="0" borderId="32" xfId="0" applyNumberFormat="1" applyFont="1" applyBorder="1" applyAlignment="1" applyProtection="1">
      <alignment horizontal="center"/>
      <protection locked="0"/>
    </xf>
    <xf numFmtId="49" fontId="2" fillId="0" borderId="32" xfId="0" applyNumberFormat="1" applyFont="1" applyBorder="1" applyAlignment="1" applyProtection="1">
      <alignment horizontal="center"/>
      <protection locked="0"/>
    </xf>
    <xf numFmtId="49" fontId="2" fillId="0" borderId="26" xfId="0" applyNumberFormat="1" applyFont="1" applyBorder="1" applyProtection="1">
      <protection locked="0"/>
    </xf>
    <xf numFmtId="49" fontId="2" fillId="0" borderId="27" xfId="0" applyNumberFormat="1" applyFont="1" applyBorder="1" applyProtection="1">
      <protection locked="0"/>
    </xf>
    <xf numFmtId="49" fontId="2" fillId="0" borderId="24" xfId="0" applyNumberFormat="1" applyFont="1" applyBorder="1" applyProtection="1">
      <protection locked="0"/>
    </xf>
    <xf numFmtId="49" fontId="10" fillId="0" borderId="17" xfId="0" applyNumberFormat="1" applyFont="1" applyBorder="1" applyProtection="1">
      <protection locked="0"/>
    </xf>
    <xf numFmtId="49" fontId="10" fillId="0" borderId="25" xfId="0" applyNumberFormat="1" applyFont="1" applyBorder="1" applyProtection="1">
      <protection locked="0"/>
    </xf>
    <xf numFmtId="49" fontId="2" fillId="0" borderId="28" xfId="0" applyNumberFormat="1" applyFont="1" applyBorder="1" applyProtection="1">
      <protection locked="0"/>
    </xf>
    <xf numFmtId="49" fontId="2" fillId="0" borderId="23" xfId="0" applyNumberFormat="1" applyFont="1" applyBorder="1" applyProtection="1">
      <protection locked="0"/>
    </xf>
    <xf numFmtId="49" fontId="2" fillId="0" borderId="29" xfId="0" applyNumberFormat="1" applyFont="1" applyBorder="1" applyProtection="1"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43" fontId="2" fillId="0" borderId="0" xfId="1" applyFont="1" applyProtection="1">
      <protection locked="0"/>
    </xf>
    <xf numFmtId="165" fontId="2" fillId="0" borderId="0" xfId="0" applyNumberFormat="1" applyFont="1" applyProtection="1">
      <protection locked="0"/>
    </xf>
    <xf numFmtId="43" fontId="2" fillId="0" borderId="0" xfId="0" applyNumberFormat="1" applyFont="1" applyProtection="1">
      <protection locked="0"/>
    </xf>
    <xf numFmtId="166" fontId="2" fillId="0" borderId="0" xfId="0" applyNumberFormat="1" applyFont="1" applyProtection="1">
      <protection locked="0"/>
    </xf>
    <xf numFmtId="49" fontId="10" fillId="0" borderId="0" xfId="0" applyNumberFormat="1" applyFont="1" applyAlignment="1" applyProtection="1">
      <alignment horizontal="left"/>
      <protection locked="0"/>
    </xf>
    <xf numFmtId="49" fontId="10" fillId="0" borderId="0" xfId="0" applyNumberFormat="1" applyFont="1" applyAlignment="1" applyProtection="1">
      <alignment horizontal="center"/>
      <protection locked="0"/>
    </xf>
    <xf numFmtId="0" fontId="10" fillId="0" borderId="0" xfId="0" applyFont="1" applyProtection="1">
      <protection locked="0"/>
    </xf>
    <xf numFmtId="14" fontId="10" fillId="0" borderId="0" xfId="0" applyNumberFormat="1" applyFont="1" applyProtection="1">
      <protection locked="0"/>
    </xf>
    <xf numFmtId="49" fontId="6" fillId="0" borderId="0" xfId="0" applyNumberFormat="1" applyFont="1" applyProtection="1">
      <protection locked="0"/>
    </xf>
    <xf numFmtId="14" fontId="2" fillId="0" borderId="0" xfId="0" applyNumberFormat="1" applyFont="1" applyProtection="1">
      <protection locked="0"/>
    </xf>
    <xf numFmtId="49" fontId="11" fillId="0" borderId="0" xfId="0" applyNumberFormat="1" applyFont="1" applyProtection="1">
      <protection locked="0"/>
    </xf>
    <xf numFmtId="0" fontId="0" fillId="0" borderId="26" xfId="0" applyBorder="1" applyAlignment="1" applyProtection="1">
      <alignment horizontal="right"/>
      <protection locked="0"/>
    </xf>
    <xf numFmtId="0" fontId="0" fillId="0" borderId="27" xfId="0" applyBorder="1" applyProtection="1">
      <protection locked="0"/>
    </xf>
    <xf numFmtId="0" fontId="0" fillId="0" borderId="34" xfId="0" applyBorder="1" applyAlignment="1" applyProtection="1">
      <alignment horizontal="right"/>
      <protection locked="0"/>
    </xf>
    <xf numFmtId="0" fontId="0" fillId="0" borderId="30" xfId="0" applyBorder="1" applyProtection="1">
      <protection locked="0"/>
    </xf>
    <xf numFmtId="0" fontId="8" fillId="0" borderId="28" xfId="0" applyFont="1" applyBorder="1" applyAlignment="1" applyProtection="1">
      <alignment horizontal="center"/>
      <protection locked="0"/>
    </xf>
    <xf numFmtId="166" fontId="3" fillId="0" borderId="26" xfId="0" applyNumberFormat="1" applyFont="1" applyBorder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2" fillId="0" borderId="27" xfId="0" applyFont="1" applyBorder="1" applyProtection="1">
      <protection locked="0"/>
    </xf>
    <xf numFmtId="0" fontId="2" fillId="0" borderId="26" xfId="0" applyFont="1" applyBorder="1" applyAlignment="1" applyProtection="1">
      <alignment horizontal="right"/>
      <protection locked="0"/>
    </xf>
    <xf numFmtId="0" fontId="2" fillId="0" borderId="50" xfId="0" applyFont="1" applyBorder="1" applyAlignment="1" applyProtection="1">
      <alignment horizontal="right"/>
      <protection locked="0"/>
    </xf>
    <xf numFmtId="0" fontId="2" fillId="0" borderId="28" xfId="0" applyFont="1" applyBorder="1" applyAlignment="1" applyProtection="1">
      <alignment horizontal="right"/>
      <protection locked="0"/>
    </xf>
    <xf numFmtId="0" fontId="2" fillId="0" borderId="23" xfId="0" applyFont="1" applyBorder="1" applyProtection="1">
      <protection locked="0"/>
    </xf>
    <xf numFmtId="0" fontId="6" fillId="0" borderId="23" xfId="0" applyFont="1" applyBorder="1" applyAlignment="1" applyProtection="1">
      <alignment horizontal="center"/>
      <protection locked="0"/>
    </xf>
    <xf numFmtId="0" fontId="6" fillId="0" borderId="29" xfId="0" applyFont="1" applyBorder="1" applyAlignment="1" applyProtection="1">
      <alignment horizontal="center"/>
      <protection locked="0"/>
    </xf>
    <xf numFmtId="10" fontId="10" fillId="0" borderId="0" xfId="2" applyNumberFormat="1" applyFont="1" applyProtection="1">
      <protection locked="0"/>
    </xf>
    <xf numFmtId="43" fontId="10" fillId="0" borderId="0" xfId="1" applyFont="1" applyProtection="1">
      <protection locked="0"/>
    </xf>
    <xf numFmtId="10" fontId="2" fillId="0" borderId="0" xfId="2" applyNumberFormat="1" applyFont="1" applyProtection="1">
      <protection locked="0"/>
    </xf>
    <xf numFmtId="49" fontId="2" fillId="9" borderId="28" xfId="0" applyNumberFormat="1" applyFont="1" applyFill="1" applyBorder="1" applyAlignment="1">
      <alignment horizontal="center"/>
    </xf>
    <xf numFmtId="49" fontId="2" fillId="9" borderId="51" xfId="0" applyNumberFormat="1" applyFont="1" applyFill="1" applyBorder="1" applyAlignment="1">
      <alignment horizontal="center"/>
    </xf>
    <xf numFmtId="44" fontId="2" fillId="9" borderId="51" xfId="0" applyNumberFormat="1" applyFont="1" applyFill="1" applyBorder="1" applyAlignment="1">
      <alignment horizontal="center"/>
    </xf>
    <xf numFmtId="43" fontId="2" fillId="9" borderId="51" xfId="1" applyFont="1" applyFill="1" applyBorder="1" applyAlignment="1" applyProtection="1">
      <alignment horizontal="center"/>
    </xf>
    <xf numFmtId="44" fontId="2" fillId="9" borderId="51" xfId="1" applyNumberFormat="1" applyFont="1" applyFill="1" applyBorder="1" applyAlignment="1" applyProtection="1">
      <alignment horizontal="center"/>
    </xf>
    <xf numFmtId="164" fontId="2" fillId="9" borderId="51" xfId="2" applyNumberFormat="1" applyFont="1" applyFill="1" applyBorder="1" applyAlignment="1" applyProtection="1">
      <alignment horizontal="right"/>
    </xf>
    <xf numFmtId="44" fontId="2" fillId="9" borderId="52" xfId="1" applyNumberFormat="1" applyFont="1" applyFill="1" applyBorder="1" applyAlignment="1" applyProtection="1">
      <alignment horizontal="center"/>
    </xf>
    <xf numFmtId="49" fontId="2" fillId="9" borderId="53" xfId="0" applyNumberFormat="1" applyFont="1" applyFill="1" applyBorder="1" applyAlignment="1">
      <alignment horizontal="center"/>
    </xf>
    <xf numFmtId="49" fontId="2" fillId="9" borderId="29" xfId="1" applyNumberFormat="1" applyFont="1" applyFill="1" applyBorder="1" applyAlignment="1" applyProtection="1">
      <alignment horizontal="center"/>
    </xf>
    <xf numFmtId="44" fontId="2" fillId="4" borderId="22" xfId="1" applyNumberFormat="1" applyFont="1" applyFill="1" applyBorder="1" applyAlignment="1" applyProtection="1">
      <alignment horizontal="center"/>
    </xf>
    <xf numFmtId="44" fontId="2" fillId="4" borderId="8" xfId="1" applyNumberFormat="1" applyFont="1" applyFill="1" applyBorder="1" applyAlignment="1" applyProtection="1">
      <alignment horizontal="center"/>
    </xf>
    <xf numFmtId="44" fontId="2" fillId="4" borderId="11" xfId="1" applyNumberFormat="1" applyFont="1" applyFill="1" applyBorder="1" applyAlignment="1" applyProtection="1">
      <alignment horizontal="center"/>
    </xf>
    <xf numFmtId="44" fontId="0" fillId="0" borderId="32" xfId="1" applyNumberFormat="1" applyFont="1" applyBorder="1" applyProtection="1"/>
    <xf numFmtId="44" fontId="0" fillId="0" borderId="0" xfId="1" applyNumberFormat="1" applyFont="1" applyFill="1" applyBorder="1" applyProtection="1">
      <protection locked="0"/>
    </xf>
    <xf numFmtId="167" fontId="0" fillId="0" borderId="0" xfId="1" applyNumberFormat="1" applyFont="1" applyFill="1" applyBorder="1" applyProtection="1">
      <protection locked="0"/>
    </xf>
    <xf numFmtId="167" fontId="0" fillId="0" borderId="31" xfId="1" applyNumberFormat="1" applyFont="1" applyFill="1" applyBorder="1" applyProtection="1">
      <protection locked="0"/>
    </xf>
    <xf numFmtId="44" fontId="2" fillId="0" borderId="0" xfId="1" applyNumberFormat="1" applyFont="1" applyFill="1" applyBorder="1" applyProtection="1">
      <protection locked="0"/>
    </xf>
    <xf numFmtId="9" fontId="2" fillId="0" borderId="0" xfId="0" applyNumberFormat="1" applyFont="1" applyProtection="1">
      <protection locked="0"/>
    </xf>
    <xf numFmtId="43" fontId="2" fillId="2" borderId="0" xfId="1" applyFont="1" applyFill="1" applyBorder="1" applyProtection="1"/>
    <xf numFmtId="44" fontId="2" fillId="2" borderId="49" xfId="1" applyNumberFormat="1" applyFont="1" applyFill="1" applyBorder="1" applyProtection="1"/>
    <xf numFmtId="164" fontId="2" fillId="2" borderId="0" xfId="2" applyNumberFormat="1" applyFont="1" applyFill="1" applyBorder="1" applyProtection="1"/>
    <xf numFmtId="171" fontId="2" fillId="2" borderId="0" xfId="0" applyNumberFormat="1" applyFont="1" applyFill="1"/>
    <xf numFmtId="171" fontId="2" fillId="2" borderId="27" xfId="0" applyNumberFormat="1" applyFont="1" applyFill="1" applyBorder="1"/>
    <xf numFmtId="164" fontId="2" fillId="2" borderId="27" xfId="0" applyNumberFormat="1" applyFont="1" applyFill="1" applyBorder="1"/>
    <xf numFmtId="166" fontId="0" fillId="2" borderId="23" xfId="1" applyNumberFormat="1" applyFont="1" applyFill="1" applyBorder="1" applyProtection="1"/>
    <xf numFmtId="164" fontId="8" fillId="2" borderId="29" xfId="2" applyNumberFormat="1" applyFont="1" applyFill="1" applyBorder="1" applyProtection="1"/>
    <xf numFmtId="164" fontId="2" fillId="2" borderId="0" xfId="0" applyNumberFormat="1" applyFont="1" applyFill="1"/>
    <xf numFmtId="49" fontId="2" fillId="9" borderId="52" xfId="0" applyNumberFormat="1" applyFont="1" applyFill="1" applyBorder="1" applyAlignment="1">
      <alignment horizontal="center"/>
    </xf>
    <xf numFmtId="44" fontId="0" fillId="2" borderId="0" xfId="1" applyNumberFormat="1" applyFont="1" applyFill="1" applyBorder="1" applyProtection="1"/>
    <xf numFmtId="170" fontId="2" fillId="0" borderId="0" xfId="0" applyNumberFormat="1" applyFont="1" applyAlignment="1" applyProtection="1">
      <alignment horizontal="center"/>
      <protection locked="0"/>
    </xf>
    <xf numFmtId="43" fontId="2" fillId="6" borderId="17" xfId="1" applyFont="1" applyFill="1" applyBorder="1" applyProtection="1">
      <protection locked="0"/>
    </xf>
    <xf numFmtId="43" fontId="2" fillId="6" borderId="0" xfId="1" applyFont="1" applyFill="1" applyBorder="1" applyProtection="1">
      <protection locked="0"/>
    </xf>
    <xf numFmtId="43" fontId="2" fillId="6" borderId="23" xfId="1" applyFont="1" applyFill="1" applyBorder="1" applyProtection="1">
      <protection locked="0"/>
    </xf>
    <xf numFmtId="49" fontId="3" fillId="12" borderId="1" xfId="0" applyNumberFormat="1" applyFont="1" applyFill="1" applyBorder="1" applyAlignment="1">
      <alignment horizontal="center" vertical="center" wrapText="1"/>
    </xf>
    <xf numFmtId="49" fontId="3" fillId="12" borderId="14" xfId="0" applyNumberFormat="1" applyFont="1" applyFill="1" applyBorder="1" applyAlignment="1">
      <alignment horizontal="center" vertical="center" wrapText="1"/>
    </xf>
    <xf numFmtId="0" fontId="3" fillId="12" borderId="5" xfId="0" applyFont="1" applyFill="1" applyBorder="1" applyAlignment="1">
      <alignment horizontal="center" vertical="center" wrapText="1"/>
    </xf>
    <xf numFmtId="0" fontId="3" fillId="12" borderId="6" xfId="0" applyFont="1" applyFill="1" applyBorder="1" applyAlignment="1">
      <alignment horizontal="center" vertical="center" wrapText="1"/>
    </xf>
    <xf numFmtId="44" fontId="2" fillId="12" borderId="22" xfId="1" applyNumberFormat="1" applyFont="1" applyFill="1" applyBorder="1" applyProtection="1"/>
    <xf numFmtId="44" fontId="2" fillId="12" borderId="11" xfId="1" applyNumberFormat="1" applyFont="1" applyFill="1" applyBorder="1" applyProtection="1"/>
    <xf numFmtId="49" fontId="15" fillId="0" borderId="0" xfId="0" applyNumberFormat="1" applyFont="1" applyAlignment="1" applyProtection="1">
      <alignment horizontal="right" wrapText="1"/>
      <protection locked="0"/>
    </xf>
    <xf numFmtId="49" fontId="2" fillId="13" borderId="36" xfId="0" applyNumberFormat="1" applyFont="1" applyFill="1" applyBorder="1" applyAlignment="1">
      <alignment horizontal="center" vertical="center"/>
    </xf>
    <xf numFmtId="49" fontId="2" fillId="13" borderId="15" xfId="0" applyNumberFormat="1" applyFont="1" applyFill="1" applyBorder="1" applyAlignment="1">
      <alignment horizontal="center" vertical="center"/>
    </xf>
    <xf numFmtId="44" fontId="2" fillId="13" borderId="15" xfId="0" applyNumberFormat="1" applyFont="1" applyFill="1" applyBorder="1" applyAlignment="1">
      <alignment horizontal="center" vertical="center"/>
    </xf>
    <xf numFmtId="2" fontId="2" fillId="13" borderId="15" xfId="1" applyNumberFormat="1" applyFont="1" applyFill="1" applyBorder="1" applyAlignment="1" applyProtection="1">
      <alignment horizontal="center" vertical="center"/>
    </xf>
    <xf numFmtId="44" fontId="2" fillId="13" borderId="15" xfId="1" applyNumberFormat="1" applyFont="1" applyFill="1" applyBorder="1" applyAlignment="1" applyProtection="1">
      <alignment horizontal="center" vertical="center"/>
    </xf>
    <xf numFmtId="164" fontId="2" fillId="13" borderId="15" xfId="2" applyNumberFormat="1" applyFont="1" applyFill="1" applyBorder="1" applyAlignment="1" applyProtection="1">
      <alignment horizontal="right" vertical="center"/>
    </xf>
    <xf numFmtId="44" fontId="2" fillId="13" borderId="8" xfId="1" applyNumberFormat="1" applyFont="1" applyFill="1" applyBorder="1" applyAlignment="1" applyProtection="1">
      <alignment horizontal="center" vertical="center"/>
    </xf>
    <xf numFmtId="49" fontId="2" fillId="13" borderId="7" xfId="0" applyNumberFormat="1" applyFont="1" applyFill="1" applyBorder="1" applyAlignment="1">
      <alignment horizontal="center" vertical="center"/>
    </xf>
    <xf numFmtId="49" fontId="2" fillId="13" borderId="32" xfId="0" applyNumberFormat="1" applyFont="1" applyFill="1" applyBorder="1" applyAlignment="1">
      <alignment horizontal="center" vertical="center"/>
    </xf>
    <xf numFmtId="164" fontId="2" fillId="13" borderId="59" xfId="2" applyNumberFormat="1" applyFont="1" applyFill="1" applyBorder="1" applyAlignment="1" applyProtection="1">
      <alignment horizontal="right" vertical="center"/>
    </xf>
    <xf numFmtId="44" fontId="2" fillId="13" borderId="8" xfId="1" applyNumberFormat="1" applyFont="1" applyFill="1" applyBorder="1" applyAlignment="1" applyProtection="1">
      <alignment vertical="center"/>
    </xf>
    <xf numFmtId="44" fontId="2" fillId="13" borderId="7" xfId="1" applyNumberFormat="1" applyFont="1" applyFill="1" applyBorder="1" applyAlignment="1" applyProtection="1">
      <alignment vertical="center"/>
    </xf>
    <xf numFmtId="44" fontId="2" fillId="13" borderId="15" xfId="1" applyNumberFormat="1" applyFont="1" applyFill="1" applyBorder="1" applyAlignment="1" applyProtection="1">
      <alignment vertical="center"/>
    </xf>
    <xf numFmtId="44" fontId="2" fillId="13" borderId="59" xfId="1" applyNumberFormat="1" applyFont="1" applyFill="1" applyBorder="1" applyAlignment="1" applyProtection="1">
      <alignment vertical="center"/>
    </xf>
    <xf numFmtId="164" fontId="2" fillId="13" borderId="59" xfId="2" applyNumberFormat="1" applyFont="1" applyFill="1" applyBorder="1" applyAlignment="1" applyProtection="1">
      <alignment vertical="center"/>
    </xf>
    <xf numFmtId="49" fontId="2" fillId="13" borderId="45" xfId="1" applyNumberFormat="1" applyFont="1" applyFill="1" applyBorder="1" applyAlignment="1" applyProtection="1">
      <alignment horizontal="center" vertical="center"/>
    </xf>
    <xf numFmtId="0" fontId="8" fillId="0" borderId="36" xfId="0" applyFont="1" applyBorder="1" applyAlignment="1" applyProtection="1">
      <alignment horizontal="center"/>
      <protection locked="0"/>
    </xf>
    <xf numFmtId="166" fontId="0" fillId="2" borderId="32" xfId="1" applyNumberFormat="1" applyFont="1" applyFill="1" applyBorder="1" applyProtection="1"/>
    <xf numFmtId="164" fontId="8" fillId="2" borderId="45" xfId="2" applyNumberFormat="1" applyFont="1" applyFill="1" applyBorder="1" applyProtection="1"/>
    <xf numFmtId="14" fontId="10" fillId="0" borderId="0" xfId="0" applyNumberFormat="1" applyFont="1" applyAlignment="1" applyProtection="1">
      <alignment horizontal="right"/>
      <protection locked="0"/>
    </xf>
    <xf numFmtId="49" fontId="15" fillId="0" borderId="26" xfId="0" applyNumberFormat="1" applyFont="1" applyBorder="1" applyAlignment="1" applyProtection="1">
      <alignment horizontal="right" wrapText="1"/>
      <protection locked="0"/>
    </xf>
    <xf numFmtId="168" fontId="2" fillId="7" borderId="40" xfId="0" applyNumberFormat="1" applyFont="1" applyFill="1" applyBorder="1" applyAlignment="1">
      <alignment horizontal="center" vertical="center"/>
    </xf>
    <xf numFmtId="168" fontId="2" fillId="13" borderId="36" xfId="0" applyNumberFormat="1" applyFont="1" applyFill="1" applyBorder="1" applyAlignment="1">
      <alignment horizontal="center" vertical="center"/>
    </xf>
    <xf numFmtId="168" fontId="2" fillId="9" borderId="28" xfId="0" applyNumberFormat="1" applyFont="1" applyFill="1" applyBorder="1" applyAlignment="1">
      <alignment horizontal="center"/>
    </xf>
    <xf numFmtId="168" fontId="2" fillId="0" borderId="34" xfId="0" applyNumberFormat="1" applyFont="1" applyBorder="1" applyAlignment="1" applyProtection="1">
      <alignment horizontal="center"/>
      <protection locked="0"/>
    </xf>
    <xf numFmtId="43" fontId="2" fillId="5" borderId="17" xfId="1" applyFont="1" applyFill="1" applyBorder="1" applyProtection="1">
      <protection locked="0"/>
    </xf>
    <xf numFmtId="43" fontId="3" fillId="5" borderId="0" xfId="1" applyFont="1" applyFill="1" applyProtection="1">
      <protection locked="0"/>
    </xf>
    <xf numFmtId="43" fontId="2" fillId="5" borderId="0" xfId="1" applyFont="1" applyFill="1" applyBorder="1" applyProtection="1">
      <protection locked="0"/>
    </xf>
    <xf numFmtId="43" fontId="2" fillId="5" borderId="23" xfId="1" applyFont="1" applyFill="1" applyBorder="1" applyProtection="1">
      <protection locked="0"/>
    </xf>
    <xf numFmtId="43" fontId="6" fillId="0" borderId="0" xfId="1" applyFont="1" applyProtection="1">
      <protection locked="0"/>
    </xf>
    <xf numFmtId="44" fontId="2" fillId="4" borderId="52" xfId="1" applyNumberFormat="1" applyFont="1" applyFill="1" applyBorder="1" applyAlignment="1" applyProtection="1">
      <alignment horizontal="center"/>
    </xf>
    <xf numFmtId="164" fontId="2" fillId="0" borderId="16" xfId="2" applyNumberFormat="1" applyFont="1" applyBorder="1" applyAlignment="1" applyProtection="1">
      <alignment horizontal="right"/>
      <protection locked="0"/>
    </xf>
    <xf numFmtId="49" fontId="2" fillId="0" borderId="9" xfId="0" applyNumberFormat="1" applyFont="1" applyBorder="1" applyAlignment="1" applyProtection="1">
      <alignment horizontal="center"/>
      <protection locked="0"/>
    </xf>
    <xf numFmtId="49" fontId="2" fillId="0" borderId="13" xfId="0" applyNumberFormat="1" applyFont="1" applyBorder="1" applyAlignment="1" applyProtection="1">
      <alignment horizontal="center"/>
      <protection locked="0"/>
    </xf>
    <xf numFmtId="164" fontId="2" fillId="0" borderId="10" xfId="2" applyNumberFormat="1" applyFont="1" applyBorder="1" applyProtection="1">
      <protection locked="0"/>
    </xf>
    <xf numFmtId="44" fontId="2" fillId="3" borderId="9" xfId="1" applyNumberFormat="1" applyFont="1" applyFill="1" applyBorder="1" applyProtection="1"/>
    <xf numFmtId="44" fontId="2" fillId="3" borderId="16" xfId="1" applyNumberFormat="1" applyFont="1" applyFill="1" applyBorder="1" applyProtection="1"/>
    <xf numFmtId="44" fontId="2" fillId="3" borderId="10" xfId="1" applyNumberFormat="1" applyFont="1" applyFill="1" applyBorder="1" applyProtection="1"/>
    <xf numFmtId="44" fontId="3" fillId="2" borderId="52" xfId="1" applyNumberFormat="1" applyFont="1" applyFill="1" applyBorder="1" applyProtection="1"/>
    <xf numFmtId="44" fontId="3" fillId="3" borderId="18" xfId="1" applyNumberFormat="1" applyFont="1" applyFill="1" applyBorder="1" applyProtection="1"/>
    <xf numFmtId="44" fontId="3" fillId="3" borderId="21" xfId="1" applyNumberFormat="1" applyFont="1" applyFill="1" applyBorder="1" applyProtection="1"/>
    <xf numFmtId="44" fontId="3" fillId="3" borderId="20" xfId="1" applyNumberFormat="1" applyFont="1" applyFill="1" applyBorder="1" applyProtection="1"/>
    <xf numFmtId="164" fontId="3" fillId="3" borderId="54" xfId="2" applyNumberFormat="1" applyFont="1" applyFill="1" applyBorder="1" applyProtection="1"/>
    <xf numFmtId="168" fontId="2" fillId="7" borderId="35" xfId="0" applyNumberFormat="1" applyFont="1" applyFill="1" applyBorder="1" applyAlignment="1">
      <alignment horizontal="center" vertical="center"/>
    </xf>
    <xf numFmtId="168" fontId="2" fillId="13" borderId="15" xfId="0" applyNumberFormat="1" applyFont="1" applyFill="1" applyBorder="1" applyAlignment="1">
      <alignment horizontal="center" vertical="center"/>
    </xf>
    <xf numFmtId="168" fontId="2" fillId="9" borderId="51" xfId="0" applyNumberFormat="1" applyFont="1" applyFill="1" applyBorder="1" applyAlignment="1">
      <alignment horizontal="center"/>
    </xf>
    <xf numFmtId="168" fontId="2" fillId="0" borderId="21" xfId="0" applyNumberFormat="1" applyFont="1" applyBorder="1" applyAlignment="1" applyProtection="1">
      <alignment horizontal="center"/>
      <protection locked="0"/>
    </xf>
    <xf numFmtId="168" fontId="2" fillId="6" borderId="17" xfId="0" applyNumberFormat="1" applyFont="1" applyFill="1" applyBorder="1" applyAlignment="1" applyProtection="1">
      <alignment horizontal="center"/>
      <protection locked="0"/>
    </xf>
    <xf numFmtId="168" fontId="3" fillId="6" borderId="0" xfId="0" applyNumberFormat="1" applyFont="1" applyFill="1" applyAlignment="1" applyProtection="1">
      <alignment horizontal="left"/>
      <protection locked="0"/>
    </xf>
    <xf numFmtId="168" fontId="2" fillId="6" borderId="0" xfId="0" applyNumberFormat="1" applyFont="1" applyFill="1" applyProtection="1">
      <protection locked="0"/>
    </xf>
    <xf numFmtId="168" fontId="2" fillId="6" borderId="23" xfId="0" applyNumberFormat="1" applyFont="1" applyFill="1" applyBorder="1" applyAlignment="1" applyProtection="1">
      <alignment horizontal="center"/>
      <protection locked="0"/>
    </xf>
    <xf numFmtId="168" fontId="10" fillId="0" borderId="0" xfId="0" applyNumberFormat="1" applyFont="1" applyAlignment="1" applyProtection="1">
      <alignment horizontal="center"/>
      <protection locked="0"/>
    </xf>
    <xf numFmtId="168" fontId="6" fillId="0" borderId="0" xfId="0" applyNumberFormat="1" applyFont="1" applyProtection="1">
      <protection locked="0"/>
    </xf>
    <xf numFmtId="168" fontId="2" fillId="0" borderId="0" xfId="0" applyNumberFormat="1" applyFont="1" applyAlignment="1" applyProtection="1">
      <alignment horizontal="center"/>
      <protection locked="0"/>
    </xf>
    <xf numFmtId="49" fontId="2" fillId="0" borderId="31" xfId="0" applyNumberFormat="1" applyFont="1" applyBorder="1" applyProtection="1">
      <protection locked="0"/>
    </xf>
    <xf numFmtId="43" fontId="2" fillId="0" borderId="20" xfId="1" applyFont="1" applyFill="1" applyBorder="1" applyProtection="1"/>
    <xf numFmtId="43" fontId="2" fillId="0" borderId="10" xfId="1" applyFont="1" applyFill="1" applyBorder="1" applyProtection="1"/>
    <xf numFmtId="43" fontId="3" fillId="0" borderId="20" xfId="1" applyFont="1" applyFill="1" applyBorder="1" applyProtection="1"/>
    <xf numFmtId="168" fontId="2" fillId="0" borderId="37" xfId="0" applyNumberFormat="1" applyFont="1" applyBorder="1" applyAlignment="1" applyProtection="1">
      <alignment horizontal="center"/>
      <protection locked="0"/>
    </xf>
    <xf numFmtId="43" fontId="2" fillId="7" borderId="56" xfId="1" applyFont="1" applyFill="1" applyBorder="1" applyAlignment="1" applyProtection="1">
      <alignment vertical="center"/>
    </xf>
    <xf numFmtId="43" fontId="2" fillId="13" borderId="59" xfId="1" applyFont="1" applyFill="1" applyBorder="1" applyAlignment="1" applyProtection="1">
      <alignment vertical="center"/>
    </xf>
    <xf numFmtId="43" fontId="2" fillId="9" borderId="54" xfId="1" applyFont="1" applyFill="1" applyBorder="1" applyProtection="1"/>
    <xf numFmtId="44" fontId="2" fillId="3" borderId="20" xfId="3" applyFont="1" applyFill="1" applyBorder="1" applyProtection="1"/>
    <xf numFmtId="44" fontId="2" fillId="3" borderId="10" xfId="3" applyFont="1" applyFill="1" applyBorder="1" applyProtection="1"/>
    <xf numFmtId="0" fontId="2" fillId="7" borderId="35" xfId="0" applyFont="1" applyFill="1" applyBorder="1" applyAlignment="1">
      <alignment horizontal="center" vertical="center"/>
    </xf>
    <xf numFmtId="0" fontId="2" fillId="13" borderId="15" xfId="0" applyFont="1" applyFill="1" applyBorder="1" applyAlignment="1">
      <alignment horizontal="center" vertical="center"/>
    </xf>
    <xf numFmtId="0" fontId="2" fillId="9" borderId="51" xfId="0" applyFont="1" applyFill="1" applyBorder="1" applyAlignment="1">
      <alignment horizontal="center"/>
    </xf>
    <xf numFmtId="0" fontId="2" fillId="0" borderId="21" xfId="0" applyFont="1" applyBorder="1" applyAlignment="1" applyProtection="1">
      <alignment horizontal="center"/>
      <protection locked="0"/>
    </xf>
    <xf numFmtId="0" fontId="2" fillId="6" borderId="17" xfId="0" applyFont="1" applyFill="1" applyBorder="1" applyAlignment="1" applyProtection="1">
      <alignment horizontal="center"/>
      <protection locked="0"/>
    </xf>
    <xf numFmtId="0" fontId="3" fillId="6" borderId="0" xfId="0" applyFont="1" applyFill="1" applyAlignment="1" applyProtection="1">
      <alignment horizontal="left"/>
      <protection locked="0"/>
    </xf>
    <xf numFmtId="0" fontId="2" fillId="6" borderId="23" xfId="0" applyFont="1" applyFill="1" applyBorder="1" applyAlignment="1" applyProtection="1">
      <alignment horizontal="center"/>
      <protection locked="0"/>
    </xf>
    <xf numFmtId="0" fontId="10" fillId="0" borderId="0" xfId="0" applyFont="1" applyAlignment="1" applyProtection="1">
      <alignment horizontal="center"/>
      <protection locked="0"/>
    </xf>
    <xf numFmtId="0" fontId="6" fillId="0" borderId="0" xfId="0" applyFont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19" fillId="0" borderId="24" xfId="0" applyFont="1" applyBorder="1" applyAlignment="1" applyProtection="1">
      <alignment horizontal="left"/>
      <protection locked="0"/>
    </xf>
    <xf numFmtId="168" fontId="19" fillId="0" borderId="17" xfId="0" applyNumberFormat="1" applyFont="1" applyBorder="1" applyAlignment="1" applyProtection="1">
      <alignment horizontal="center"/>
      <protection locked="0"/>
    </xf>
    <xf numFmtId="172" fontId="20" fillId="0" borderId="17" xfId="2" applyNumberFormat="1" applyFont="1" applyBorder="1" applyAlignment="1" applyProtection="1">
      <alignment horizontal="right"/>
      <protection locked="0"/>
    </xf>
    <xf numFmtId="43" fontId="20" fillId="0" borderId="17" xfId="1" applyFont="1" applyBorder="1" applyAlignment="1" applyProtection="1">
      <alignment horizontal="right"/>
      <protection locked="0"/>
    </xf>
    <xf numFmtId="0" fontId="21" fillId="0" borderId="26" xfId="0" applyFont="1" applyBorder="1" applyAlignment="1" applyProtection="1">
      <alignment horizontal="center" vertical="center" wrapText="1"/>
      <protection locked="0"/>
    </xf>
    <xf numFmtId="43" fontId="21" fillId="0" borderId="0" xfId="1" applyFont="1" applyFill="1" applyBorder="1" applyAlignment="1" applyProtection="1">
      <alignment horizontal="center" vertical="center"/>
      <protection locked="0"/>
    </xf>
    <xf numFmtId="0" fontId="20" fillId="0" borderId="36" xfId="0" applyFont="1" applyBorder="1" applyAlignment="1" applyProtection="1">
      <alignment horizontal="center"/>
      <protection locked="0"/>
    </xf>
    <xf numFmtId="165" fontId="21" fillId="0" borderId="32" xfId="0" applyNumberFormat="1" applyFont="1" applyBorder="1" applyAlignment="1" applyProtection="1">
      <alignment horizontal="right"/>
      <protection locked="0"/>
    </xf>
    <xf numFmtId="49" fontId="20" fillId="0" borderId="26" xfId="0" applyNumberFormat="1" applyFont="1" applyBorder="1" applyAlignment="1" applyProtection="1">
      <alignment horizontal="right"/>
      <protection locked="0"/>
    </xf>
    <xf numFmtId="49" fontId="22" fillId="0" borderId="28" xfId="0" applyNumberFormat="1" applyFont="1" applyBorder="1" applyAlignment="1" applyProtection="1">
      <alignment horizontal="left"/>
      <protection locked="0"/>
    </xf>
    <xf numFmtId="165" fontId="20" fillId="0" borderId="23" xfId="0" applyNumberFormat="1" applyFont="1" applyBorder="1" applyAlignment="1" applyProtection="1">
      <alignment horizontal="right"/>
      <protection locked="0"/>
    </xf>
    <xf numFmtId="165" fontId="20" fillId="0" borderId="29" xfId="0" applyNumberFormat="1" applyFont="1" applyBorder="1" applyAlignment="1" applyProtection="1">
      <alignment horizontal="right"/>
      <protection locked="0"/>
    </xf>
    <xf numFmtId="172" fontId="21" fillId="0" borderId="32" xfId="2" applyNumberFormat="1" applyFont="1" applyFill="1" applyBorder="1" applyAlignment="1" applyProtection="1">
      <alignment horizontal="center" vertical="center" wrapText="1"/>
      <protection locked="0"/>
    </xf>
    <xf numFmtId="43" fontId="20" fillId="0" borderId="25" xfId="1" applyFont="1" applyBorder="1" applyAlignment="1" applyProtection="1">
      <alignment horizontal="right"/>
      <protection locked="0"/>
    </xf>
    <xf numFmtId="49" fontId="21" fillId="0" borderId="0" xfId="0" applyNumberFormat="1" applyFont="1" applyAlignment="1" applyProtection="1">
      <alignment horizontal="center" vertical="center" wrapText="1"/>
      <protection locked="0"/>
    </xf>
    <xf numFmtId="172" fontId="21" fillId="0" borderId="0" xfId="2" applyNumberFormat="1" applyFont="1" applyBorder="1" applyAlignment="1" applyProtection="1">
      <alignment horizontal="center" vertical="center" wrapText="1"/>
      <protection locked="0"/>
    </xf>
    <xf numFmtId="0" fontId="21" fillId="0" borderId="27" xfId="0" applyFont="1" applyBorder="1" applyAlignment="1" applyProtection="1">
      <alignment horizontal="center" vertical="center" wrapText="1"/>
      <protection locked="0"/>
    </xf>
    <xf numFmtId="172" fontId="21" fillId="0" borderId="45" xfId="2" applyNumberFormat="1" applyFont="1" applyFill="1" applyBorder="1" applyAlignment="1" applyProtection="1">
      <alignment horizontal="center" vertical="center" wrapText="1"/>
      <protection locked="0"/>
    </xf>
    <xf numFmtId="43" fontId="20" fillId="3" borderId="0" xfId="0" applyNumberFormat="1" applyFont="1" applyFill="1" applyAlignment="1" applyProtection="1">
      <alignment horizontal="right"/>
      <protection locked="0"/>
    </xf>
    <xf numFmtId="164" fontId="20" fillId="0" borderId="27" xfId="2" applyNumberFormat="1" applyFont="1" applyFill="1" applyBorder="1" applyAlignment="1" applyProtection="1">
      <alignment horizontal="right"/>
      <protection locked="0"/>
    </xf>
    <xf numFmtId="164" fontId="20" fillId="3" borderId="0" xfId="2" applyNumberFormat="1" applyFont="1" applyFill="1" applyBorder="1" applyAlignment="1" applyProtection="1">
      <alignment horizontal="right"/>
      <protection locked="0"/>
    </xf>
    <xf numFmtId="43" fontId="20" fillId="0" borderId="0" xfId="0" applyNumberFormat="1" applyFont="1" applyAlignment="1" applyProtection="1">
      <alignment horizontal="right"/>
      <protection locked="0"/>
    </xf>
    <xf numFmtId="165" fontId="21" fillId="3" borderId="32" xfId="0" applyNumberFormat="1" applyFont="1" applyFill="1" applyBorder="1" applyAlignment="1" applyProtection="1">
      <alignment horizontal="right"/>
      <protection locked="0"/>
    </xf>
    <xf numFmtId="165" fontId="23" fillId="0" borderId="60" xfId="0" applyNumberFormat="1" applyFont="1" applyBorder="1" applyAlignment="1" applyProtection="1">
      <alignment horizontal="right"/>
      <protection locked="0"/>
    </xf>
    <xf numFmtId="164" fontId="23" fillId="0" borderId="60" xfId="2" applyNumberFormat="1" applyFont="1" applyBorder="1" applyAlignment="1" applyProtection="1">
      <alignment horizontal="right"/>
      <protection locked="0"/>
    </xf>
    <xf numFmtId="164" fontId="23" fillId="0" borderId="61" xfId="2" applyNumberFormat="1" applyFont="1" applyBorder="1" applyAlignment="1" applyProtection="1">
      <alignment horizontal="right"/>
      <protection locked="0"/>
    </xf>
    <xf numFmtId="49" fontId="2" fillId="0" borderId="31" xfId="0" applyNumberFormat="1" applyFont="1" applyBorder="1" applyAlignment="1" applyProtection="1">
      <alignment horizontal="left"/>
      <protection locked="0"/>
    </xf>
    <xf numFmtId="49" fontId="4" fillId="0" borderId="24" xfId="0" applyNumberFormat="1" applyFont="1" applyBorder="1" applyAlignment="1" applyProtection="1">
      <alignment horizontal="center"/>
      <protection locked="0"/>
    </xf>
    <xf numFmtId="49" fontId="4" fillId="0" borderId="17" xfId="0" applyNumberFormat="1" applyFont="1" applyBorder="1" applyAlignment="1" applyProtection="1">
      <alignment horizontal="center"/>
      <protection locked="0"/>
    </xf>
    <xf numFmtId="49" fontId="4" fillId="0" borderId="25" xfId="0" applyNumberFormat="1" applyFont="1" applyBorder="1" applyAlignment="1" applyProtection="1">
      <alignment horizontal="center"/>
      <protection locked="0"/>
    </xf>
    <xf numFmtId="49" fontId="3" fillId="0" borderId="40" xfId="0" applyNumberFormat="1" applyFont="1" applyBorder="1" applyAlignment="1" applyProtection="1">
      <alignment horizontal="center"/>
      <protection locked="0"/>
    </xf>
    <xf numFmtId="49" fontId="3" fillId="0" borderId="41" xfId="0" applyNumberFormat="1" applyFont="1" applyBorder="1" applyAlignment="1" applyProtection="1">
      <alignment horizontal="center"/>
      <protection locked="0"/>
    </xf>
    <xf numFmtId="49" fontId="3" fillId="0" borderId="42" xfId="0" applyNumberFormat="1" applyFont="1" applyBorder="1" applyAlignment="1" applyProtection="1">
      <alignment horizontal="center"/>
      <protection locked="0"/>
    </xf>
    <xf numFmtId="49" fontId="2" fillId="0" borderId="28" xfId="0" applyNumberFormat="1" applyFont="1" applyBorder="1" applyAlignment="1" applyProtection="1">
      <alignment horizontal="left" vertical="top" wrapText="1"/>
      <protection locked="0"/>
    </xf>
    <xf numFmtId="49" fontId="2" fillId="0" borderId="23" xfId="0" applyNumberFormat="1" applyFont="1" applyBorder="1" applyAlignment="1" applyProtection="1">
      <alignment horizontal="left" vertical="top" wrapText="1"/>
      <protection locked="0"/>
    </xf>
    <xf numFmtId="49" fontId="2" fillId="0" borderId="29" xfId="0" applyNumberFormat="1" applyFont="1" applyBorder="1" applyAlignment="1" applyProtection="1">
      <alignment horizontal="left" vertical="top" wrapText="1"/>
      <protection locked="0"/>
    </xf>
    <xf numFmtId="49" fontId="5" fillId="0" borderId="26" xfId="0" applyNumberFormat="1" applyFont="1" applyBorder="1" applyAlignment="1" applyProtection="1">
      <alignment horizontal="center"/>
      <protection locked="0"/>
    </xf>
    <xf numFmtId="49" fontId="5" fillId="0" borderId="0" xfId="0" applyNumberFormat="1" applyFont="1" applyAlignment="1" applyProtection="1">
      <alignment horizontal="center"/>
      <protection locked="0"/>
    </xf>
    <xf numFmtId="49" fontId="5" fillId="0" borderId="27" xfId="0" applyNumberFormat="1" applyFont="1" applyBorder="1" applyAlignment="1" applyProtection="1">
      <alignment horizontal="center"/>
      <protection locked="0"/>
    </xf>
    <xf numFmtId="0" fontId="9" fillId="11" borderId="1" xfId="0" applyFont="1" applyFill="1" applyBorder="1" applyAlignment="1" applyProtection="1">
      <alignment horizontal="center" wrapText="1"/>
      <protection locked="0"/>
    </xf>
    <xf numFmtId="0" fontId="9" fillId="11" borderId="2" xfId="0" applyFont="1" applyFill="1" applyBorder="1" applyAlignment="1" applyProtection="1">
      <alignment horizontal="center"/>
      <protection locked="0"/>
    </xf>
    <xf numFmtId="0" fontId="9" fillId="11" borderId="3" xfId="0" applyFont="1" applyFill="1" applyBorder="1" applyAlignment="1" applyProtection="1">
      <alignment horizontal="center"/>
      <protection locked="0"/>
    </xf>
    <xf numFmtId="49" fontId="2" fillId="6" borderId="23" xfId="0" applyNumberFormat="1" applyFont="1" applyFill="1" applyBorder="1" applyAlignment="1" applyProtection="1">
      <alignment horizontal="left"/>
      <protection locked="0"/>
    </xf>
    <xf numFmtId="168" fontId="2" fillId="6" borderId="23" xfId="0" applyNumberFormat="1" applyFont="1" applyFill="1" applyBorder="1" applyAlignment="1" applyProtection="1">
      <alignment horizontal="left"/>
      <protection locked="0"/>
    </xf>
    <xf numFmtId="0" fontId="2" fillId="6" borderId="23" xfId="0" applyFont="1" applyFill="1" applyBorder="1" applyAlignment="1" applyProtection="1">
      <alignment horizontal="left"/>
      <protection locked="0"/>
    </xf>
    <xf numFmtId="49" fontId="2" fillId="6" borderId="23" xfId="0" applyNumberFormat="1" applyFont="1" applyFill="1" applyBorder="1" applyAlignment="1" applyProtection="1">
      <alignment horizontal="center"/>
      <protection locked="0"/>
    </xf>
    <xf numFmtId="0" fontId="12" fillId="10" borderId="0" xfId="0" applyFont="1" applyFill="1" applyAlignment="1" applyProtection="1">
      <alignment horizontal="center"/>
      <protection locked="0"/>
    </xf>
    <xf numFmtId="49" fontId="4" fillId="8" borderId="1" xfId="0" applyNumberFormat="1" applyFont="1" applyFill="1" applyBorder="1" applyAlignment="1">
      <alignment horizontal="center" vertical="center"/>
    </xf>
    <xf numFmtId="49" fontId="4" fillId="8" borderId="2" xfId="0" applyNumberFormat="1" applyFont="1" applyFill="1" applyBorder="1" applyAlignment="1">
      <alignment horizontal="center" vertical="center"/>
    </xf>
    <xf numFmtId="49" fontId="4" fillId="8" borderId="3" xfId="0" applyNumberFormat="1" applyFont="1" applyFill="1" applyBorder="1" applyAlignment="1">
      <alignment horizontal="center" vertical="center"/>
    </xf>
    <xf numFmtId="49" fontId="4" fillId="4" borderId="1" xfId="0" applyNumberFormat="1" applyFont="1" applyFill="1" applyBorder="1" applyAlignment="1">
      <alignment horizontal="center" vertical="center"/>
    </xf>
    <xf numFmtId="49" fontId="4" fillId="4" borderId="2" xfId="0" applyNumberFormat="1" applyFont="1" applyFill="1" applyBorder="1" applyAlignment="1">
      <alignment horizontal="center" vertical="center"/>
    </xf>
    <xf numFmtId="49" fontId="4" fillId="4" borderId="3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49" fontId="11" fillId="0" borderId="31" xfId="0" applyNumberFormat="1" applyFont="1" applyBorder="1" applyAlignment="1" applyProtection="1">
      <alignment horizontal="center"/>
      <protection locked="0"/>
    </xf>
    <xf numFmtId="43" fontId="4" fillId="0" borderId="17" xfId="1" applyFont="1" applyBorder="1" applyAlignment="1" applyProtection="1">
      <alignment horizontal="center"/>
      <protection locked="0"/>
    </xf>
    <xf numFmtId="49" fontId="2" fillId="0" borderId="31" xfId="0" applyNumberFormat="1" applyFont="1" applyBorder="1" applyAlignment="1" applyProtection="1">
      <alignment horizontal="center"/>
      <protection locked="0"/>
    </xf>
    <xf numFmtId="49" fontId="2" fillId="0" borderId="32" xfId="0" applyNumberFormat="1" applyFont="1" applyBorder="1" applyAlignment="1" applyProtection="1">
      <alignment horizontal="left"/>
      <protection locked="0"/>
    </xf>
    <xf numFmtId="49" fontId="3" fillId="0" borderId="28" xfId="0" applyNumberFormat="1" applyFont="1" applyBorder="1" applyAlignment="1" applyProtection="1">
      <alignment horizontal="left" vertical="top" wrapText="1"/>
      <protection locked="0"/>
    </xf>
    <xf numFmtId="49" fontId="3" fillId="0" borderId="23" xfId="0" applyNumberFormat="1" applyFont="1" applyBorder="1" applyAlignment="1" applyProtection="1">
      <alignment horizontal="left" vertical="top" wrapText="1"/>
      <protection locked="0"/>
    </xf>
    <xf numFmtId="49" fontId="3" fillId="0" borderId="29" xfId="0" applyNumberFormat="1" applyFont="1" applyBorder="1" applyAlignment="1" applyProtection="1">
      <alignment horizontal="left" vertical="top" wrapText="1"/>
      <protection locked="0"/>
    </xf>
    <xf numFmtId="49" fontId="18" fillId="0" borderId="26" xfId="0" applyNumberFormat="1" applyFont="1" applyBorder="1" applyAlignment="1" applyProtection="1">
      <alignment horizontal="center" vertical="center"/>
      <protection locked="0"/>
    </xf>
    <xf numFmtId="49" fontId="18" fillId="0" borderId="0" xfId="0" applyNumberFormat="1" applyFont="1" applyAlignment="1" applyProtection="1">
      <alignment horizontal="center" vertical="center"/>
      <protection locked="0"/>
    </xf>
    <xf numFmtId="49" fontId="18" fillId="0" borderId="27" xfId="0" applyNumberFormat="1" applyFont="1" applyBorder="1" applyAlignment="1" applyProtection="1">
      <alignment horizontal="center" vertical="center"/>
      <protection locked="0"/>
    </xf>
    <xf numFmtId="0" fontId="3" fillId="11" borderId="40" xfId="0" applyFont="1" applyFill="1" applyBorder="1" applyAlignment="1" applyProtection="1">
      <alignment horizontal="center"/>
      <protection locked="0"/>
    </xf>
    <xf numFmtId="0" fontId="3" fillId="11" borderId="41" xfId="0" applyFont="1" applyFill="1" applyBorder="1" applyAlignment="1" applyProtection="1">
      <alignment horizontal="center"/>
      <protection locked="0"/>
    </xf>
    <xf numFmtId="0" fontId="3" fillId="11" borderId="42" xfId="0" applyFont="1" applyFill="1" applyBorder="1" applyAlignment="1" applyProtection="1">
      <alignment horizontal="center"/>
      <protection locked="0"/>
    </xf>
    <xf numFmtId="0" fontId="4" fillId="12" borderId="1" xfId="0" applyFont="1" applyFill="1" applyBorder="1" applyAlignment="1">
      <alignment horizontal="center"/>
    </xf>
    <xf numFmtId="0" fontId="4" fillId="12" borderId="2" xfId="0" applyFont="1" applyFill="1" applyBorder="1" applyAlignment="1">
      <alignment horizontal="center"/>
    </xf>
    <xf numFmtId="0" fontId="4" fillId="12" borderId="3" xfId="0" applyFont="1" applyFill="1" applyBorder="1" applyAlignment="1">
      <alignment horizontal="center"/>
    </xf>
    <xf numFmtId="168" fontId="2" fillId="0" borderId="31" xfId="0" applyNumberFormat="1" applyFont="1" applyBorder="1" applyAlignment="1" applyProtection="1">
      <alignment horizontal="center"/>
      <protection locked="0"/>
    </xf>
    <xf numFmtId="49" fontId="2" fillId="0" borderId="32" xfId="0" applyNumberFormat="1" applyFont="1" applyBorder="1" applyAlignment="1" applyProtection="1">
      <alignment horizontal="center"/>
      <protection locked="0"/>
    </xf>
    <xf numFmtId="49" fontId="2" fillId="0" borderId="57" xfId="0" applyNumberFormat="1" applyFont="1" applyBorder="1" applyAlignment="1" applyProtection="1">
      <alignment horizontal="left" vertical="top" wrapText="1"/>
      <protection locked="0"/>
    </xf>
    <xf numFmtId="49" fontId="2" fillId="0" borderId="58" xfId="0" applyNumberFormat="1" applyFont="1" applyBorder="1" applyAlignment="1" applyProtection="1">
      <alignment horizontal="left" vertical="top" wrapText="1"/>
      <protection locked="0"/>
    </xf>
    <xf numFmtId="49" fontId="2" fillId="0" borderId="48" xfId="0" applyNumberFormat="1" applyFont="1" applyBorder="1" applyAlignment="1" applyProtection="1">
      <alignment horizontal="left" vertical="top" wrapText="1"/>
      <protection locked="0"/>
    </xf>
    <xf numFmtId="49" fontId="11" fillId="0" borderId="31" xfId="0" applyNumberFormat="1" applyFont="1" applyBorder="1" applyAlignment="1" applyProtection="1">
      <alignment horizontal="left"/>
      <protection locked="0"/>
    </xf>
    <xf numFmtId="49" fontId="3" fillId="0" borderId="31" xfId="0" applyNumberFormat="1" applyFont="1" applyBorder="1" applyAlignment="1" applyProtection="1">
      <alignment horizontal="center"/>
      <protection locked="0"/>
    </xf>
    <xf numFmtId="14" fontId="2" fillId="0" borderId="32" xfId="0" applyNumberFormat="1" applyFont="1" applyBorder="1" applyAlignment="1" applyProtection="1">
      <alignment horizontal="center"/>
      <protection locked="0"/>
    </xf>
    <xf numFmtId="169" fontId="2" fillId="0" borderId="32" xfId="0" applyNumberFormat="1" applyFont="1" applyBorder="1" applyAlignment="1" applyProtection="1">
      <alignment horizontal="center"/>
      <protection locked="0"/>
    </xf>
    <xf numFmtId="0" fontId="4" fillId="3" borderId="46" xfId="0" applyFont="1" applyFill="1" applyBorder="1" applyAlignment="1">
      <alignment horizontal="center" vertical="center" wrapText="1"/>
    </xf>
    <xf numFmtId="0" fontId="4" fillId="3" borderId="38" xfId="0" applyFont="1" applyFill="1" applyBorder="1" applyAlignment="1">
      <alignment horizontal="center" vertical="center" wrapText="1"/>
    </xf>
    <xf numFmtId="49" fontId="3" fillId="6" borderId="23" xfId="0" applyNumberFormat="1" applyFont="1" applyFill="1" applyBorder="1" applyAlignment="1" applyProtection="1">
      <alignment horizontal="center"/>
      <protection locked="0"/>
    </xf>
    <xf numFmtId="0" fontId="3" fillId="6" borderId="23" xfId="0" applyFont="1" applyFill="1" applyBorder="1" applyAlignment="1" applyProtection="1">
      <alignment horizontal="center"/>
      <protection locked="0"/>
    </xf>
    <xf numFmtId="49" fontId="11" fillId="0" borderId="30" xfId="0" applyNumberFormat="1" applyFont="1" applyBorder="1" applyAlignment="1" applyProtection="1">
      <alignment horizontal="center"/>
      <protection locked="0"/>
    </xf>
    <xf numFmtId="49" fontId="3" fillId="0" borderId="32" xfId="0" applyNumberFormat="1" applyFont="1" applyBorder="1" applyAlignment="1" applyProtection="1">
      <alignment horizontal="center"/>
      <protection locked="0"/>
    </xf>
    <xf numFmtId="49" fontId="7" fillId="0" borderId="47" xfId="0" applyNumberFormat="1" applyFont="1" applyBorder="1" applyAlignment="1" applyProtection="1">
      <alignment horizontal="left" vertical="top" wrapText="1"/>
      <protection locked="0"/>
    </xf>
    <xf numFmtId="49" fontId="7" fillId="0" borderId="38" xfId="0" applyNumberFormat="1" applyFont="1" applyBorder="1" applyAlignment="1" applyProtection="1">
      <alignment horizontal="left" vertical="top" wrapText="1"/>
      <protection locked="0"/>
    </xf>
    <xf numFmtId="170" fontId="2" fillId="0" borderId="31" xfId="0" applyNumberFormat="1" applyFont="1" applyBorder="1" applyAlignment="1" applyProtection="1">
      <alignment horizontal="center"/>
      <protection locked="0"/>
    </xf>
  </cellXfs>
  <cellStyles count="4">
    <cellStyle name="Comma" xfId="1" builtinId="3"/>
    <cellStyle name="Currency" xfId="3" builtinId="4"/>
    <cellStyle name="Normal" xfId="0" builtinId="0"/>
    <cellStyle name="Percent" xfId="2" builtinId="5"/>
  </cellStyles>
  <dxfs count="4"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colors>
    <mruColors>
      <color rgb="FFFFFFCC"/>
      <color rgb="FFFFCCCC"/>
      <color rgb="FFFFCC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41867</xdr:colOff>
      <xdr:row>0</xdr:row>
      <xdr:rowOff>20934</xdr:rowOff>
    </xdr:from>
    <xdr:to>
      <xdr:col>12</xdr:col>
      <xdr:colOff>481480</xdr:colOff>
      <xdr:row>2</xdr:row>
      <xdr:rowOff>188406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D75D9F2-AC29-4F70-8F83-CC5C26448F2C}"/>
            </a:ext>
          </a:extLst>
        </xdr:cNvPr>
        <xdr:cNvSpPr txBox="1"/>
      </xdr:nvSpPr>
      <xdr:spPr>
        <a:xfrm>
          <a:off x="41867" y="20934"/>
          <a:ext cx="3192338" cy="70087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0</xdr:col>
      <xdr:colOff>181097</xdr:colOff>
      <xdr:row>0</xdr:row>
      <xdr:rowOff>74848</xdr:rowOff>
    </xdr:from>
    <xdr:to>
      <xdr:col>3</xdr:col>
      <xdr:colOff>139238</xdr:colOff>
      <xdr:row>3</xdr:row>
      <xdr:rowOff>3270</xdr:rowOff>
    </xdr:to>
    <xdr:pic>
      <xdr:nvPicPr>
        <xdr:cNvPr id="3" name="Picture 2" descr="Image result for Cal Poly Pomona Logo">
          <a:extLst>
            <a:ext uri="{FF2B5EF4-FFF2-40B4-BE49-F238E27FC236}">
              <a16:creationId xmlns:a16="http://schemas.microsoft.com/office/drawing/2014/main" id="{77BC8077-D2DB-4543-82FC-47BAA286DF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097" y="74848"/>
          <a:ext cx="1834940" cy="7191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41867</xdr:colOff>
      <xdr:row>0</xdr:row>
      <xdr:rowOff>20934</xdr:rowOff>
    </xdr:from>
    <xdr:to>
      <xdr:col>5</xdr:col>
      <xdr:colOff>0</xdr:colOff>
      <xdr:row>2</xdr:row>
      <xdr:rowOff>188406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FE24FC9D-16C4-46B7-98E7-FE7AB7360BC2}"/>
            </a:ext>
          </a:extLst>
        </xdr:cNvPr>
        <xdr:cNvSpPr txBox="1"/>
      </xdr:nvSpPr>
      <xdr:spPr>
        <a:xfrm>
          <a:off x="41867" y="20934"/>
          <a:ext cx="5087813" cy="68817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0</xdr:col>
      <xdr:colOff>181097</xdr:colOff>
      <xdr:row>0</xdr:row>
      <xdr:rowOff>74848</xdr:rowOff>
    </xdr:from>
    <xdr:to>
      <xdr:col>3</xdr:col>
      <xdr:colOff>396576</xdr:colOff>
      <xdr:row>3</xdr:row>
      <xdr:rowOff>13512</xdr:rowOff>
    </xdr:to>
    <xdr:pic>
      <xdr:nvPicPr>
        <xdr:cNvPr id="3" name="Picture 2" descr="Image result for Cal Poly Pomona Logo">
          <a:extLst>
            <a:ext uri="{FF2B5EF4-FFF2-40B4-BE49-F238E27FC236}">
              <a16:creationId xmlns:a16="http://schemas.microsoft.com/office/drawing/2014/main" id="{C65F417E-50A3-490B-90ED-957C875D97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097" y="74848"/>
          <a:ext cx="1837024" cy="6840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41867</xdr:colOff>
      <xdr:row>0</xdr:row>
      <xdr:rowOff>20934</xdr:rowOff>
    </xdr:from>
    <xdr:to>
      <xdr:col>4</xdr:col>
      <xdr:colOff>481480</xdr:colOff>
      <xdr:row>2</xdr:row>
      <xdr:rowOff>188406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35114366-BBA8-40C7-9E90-ACBFE59D6DA5}"/>
            </a:ext>
          </a:extLst>
        </xdr:cNvPr>
        <xdr:cNvSpPr txBox="1"/>
      </xdr:nvSpPr>
      <xdr:spPr>
        <a:xfrm>
          <a:off x="41867" y="20934"/>
          <a:ext cx="1978267" cy="70129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0</xdr:col>
      <xdr:colOff>73267</xdr:colOff>
      <xdr:row>0</xdr:row>
      <xdr:rowOff>20933</xdr:rowOff>
    </xdr:from>
    <xdr:to>
      <xdr:col>3</xdr:col>
      <xdr:colOff>25007</xdr:colOff>
      <xdr:row>2</xdr:row>
      <xdr:rowOff>200959</xdr:rowOff>
    </xdr:to>
    <xdr:pic>
      <xdr:nvPicPr>
        <xdr:cNvPr id="3" name="Picture 2" descr="Image result for Cal Poly Pomona Logo">
          <a:extLst>
            <a:ext uri="{FF2B5EF4-FFF2-40B4-BE49-F238E27FC236}">
              <a16:creationId xmlns:a16="http://schemas.microsoft.com/office/drawing/2014/main" id="{D96EBAFA-DF3F-47A0-9622-D10E9413EB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67" y="20933"/>
          <a:ext cx="1842199" cy="7138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52336</xdr:colOff>
      <xdr:row>0</xdr:row>
      <xdr:rowOff>41866</xdr:rowOff>
    </xdr:from>
    <xdr:to>
      <xdr:col>4</xdr:col>
      <xdr:colOff>261674</xdr:colOff>
      <xdr:row>2</xdr:row>
      <xdr:rowOff>209340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EE05F8C-28E2-455C-BA44-5E3ECFF549B4}"/>
            </a:ext>
          </a:extLst>
        </xdr:cNvPr>
        <xdr:cNvSpPr txBox="1"/>
      </xdr:nvSpPr>
      <xdr:spPr>
        <a:xfrm>
          <a:off x="52336" y="41866"/>
          <a:ext cx="1978267" cy="70129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0</xdr:col>
      <xdr:colOff>73268</xdr:colOff>
      <xdr:row>0</xdr:row>
      <xdr:rowOff>52332</xdr:rowOff>
    </xdr:from>
    <xdr:to>
      <xdr:col>2</xdr:col>
      <xdr:colOff>129945</xdr:colOff>
      <xdr:row>2</xdr:row>
      <xdr:rowOff>209340</xdr:rowOff>
    </xdr:to>
    <xdr:pic>
      <xdr:nvPicPr>
        <xdr:cNvPr id="5" name="Picture 4" descr="Image result for Cal Poly Pomona Logo">
          <a:extLst>
            <a:ext uri="{FF2B5EF4-FFF2-40B4-BE49-F238E27FC236}">
              <a16:creationId xmlns:a16="http://schemas.microsoft.com/office/drawing/2014/main" id="{DC12A87E-F828-4427-B57B-8952B5968F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68" y="52332"/>
          <a:ext cx="1782797" cy="6908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41867</xdr:colOff>
      <xdr:row>0</xdr:row>
      <xdr:rowOff>20934</xdr:rowOff>
    </xdr:from>
    <xdr:to>
      <xdr:col>4</xdr:col>
      <xdr:colOff>481480</xdr:colOff>
      <xdr:row>2</xdr:row>
      <xdr:rowOff>188406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A2BD93F-4D49-45E8-8EA6-C51C2E4E07A2}"/>
            </a:ext>
          </a:extLst>
        </xdr:cNvPr>
        <xdr:cNvSpPr txBox="1"/>
      </xdr:nvSpPr>
      <xdr:spPr>
        <a:xfrm>
          <a:off x="41867" y="20934"/>
          <a:ext cx="4392488" cy="70087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0</xdr:col>
      <xdr:colOff>73267</xdr:colOff>
      <xdr:row>0</xdr:row>
      <xdr:rowOff>20933</xdr:rowOff>
    </xdr:from>
    <xdr:to>
      <xdr:col>2</xdr:col>
      <xdr:colOff>263797</xdr:colOff>
      <xdr:row>2</xdr:row>
      <xdr:rowOff>200959</xdr:rowOff>
    </xdr:to>
    <xdr:pic>
      <xdr:nvPicPr>
        <xdr:cNvPr id="3" name="Picture 2" descr="Image result for Cal Poly Pomona Logo">
          <a:extLst>
            <a:ext uri="{FF2B5EF4-FFF2-40B4-BE49-F238E27FC236}">
              <a16:creationId xmlns:a16="http://schemas.microsoft.com/office/drawing/2014/main" id="{B22A3AAF-E27D-4B7C-9E3C-07E79CFFA3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67" y="20933"/>
          <a:ext cx="1838355" cy="7134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6816A7E-50CA-4DF6-A25B-0E0B70959AA7}" name="Table1" displayName="Table1" ref="A1:A3" totalsRowShown="0" dataDxfId="3">
  <autoFilter ref="A1:A3" xr:uid="{AEDCC282-D79E-43DA-9AC3-7007E0BB5709}"/>
  <tableColumns count="1">
    <tableColumn id="1" xr3:uid="{198FF233-FDE8-4376-95D9-09DDD0DF4F99}" name="On-Going" dataDxfId="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77E5F51-78CB-449C-893F-876C7803D7A3}" name="Period" displayName="Period" ref="C1:C4" totalsRowShown="0">
  <autoFilter ref="C1:C4" xr:uid="{7985DE91-A8A9-4485-9D19-682AE96B8BEA}"/>
  <tableColumns count="1">
    <tableColumn id="1" xr3:uid="{A942011B-A771-4FD8-A1E4-B0ED0707C35C}" name="Action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CDEE56C4-4FC5-437B-BC23-5168BA2AF84B}" name="Table4" displayName="Table4" ref="E1:E8" totalsRowShown="0">
  <autoFilter ref="E1:E8" xr:uid="{B5709330-7D9C-4158-84E6-47F60E8D902D}"/>
  <tableColumns count="1">
    <tableColumn id="1" xr3:uid="{DC41A385-728D-4227-A390-3F46CCDB145E}" name="Reason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C6042DFC-4DDB-41B5-BE75-3D5E75720012}" name="Question" displayName="Question" ref="G1:G3" totalsRowShown="0">
  <autoFilter ref="G1:G3" xr:uid="{38565A7E-43E5-48B6-9483-44EE17216E81}"/>
  <tableColumns count="1">
    <tableColumn id="1" xr3:uid="{FAFDD4AC-2D15-4875-8E31-4551F43F3CA8}" name="Question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7035C62-FCED-43F4-8983-06B1AAA455A4}" name="PSN" displayName="PSN" ref="I1:I3" totalsRowShown="0" dataDxfId="1">
  <autoFilter ref="I1:I3" xr:uid="{27035C62-FCED-43F4-8983-06B1AAA455A4}"/>
  <tableColumns count="1">
    <tableColumn id="1" xr3:uid="{4E6DBAF7-C1F9-4C58-B073-9E6A42AD25CE}" name="PSN Type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2188F9-B3A7-4994-A02F-E05DAE21C750}">
  <sheetPr codeName="Sheet5">
    <tabColor theme="6" tint="0.79998168889431442"/>
    <pageSetUpPr fitToPage="1"/>
  </sheetPr>
  <dimension ref="A1:AN247"/>
  <sheetViews>
    <sheetView tabSelected="1" zoomScale="80" zoomScaleNormal="80" workbookViewId="0">
      <selection activeCell="Z3" sqref="Z1:Z1048576"/>
    </sheetView>
  </sheetViews>
  <sheetFormatPr defaultColWidth="9.08203125" defaultRowHeight="14"/>
  <cols>
    <col min="1" max="1" width="9.33203125" style="122" customWidth="1"/>
    <col min="2" max="2" width="10.83203125" style="122" customWidth="1"/>
    <col min="3" max="3" width="4.5" style="122" customWidth="1"/>
    <col min="4" max="4" width="8.33203125" style="259" customWidth="1"/>
    <col min="5" max="5" width="8.33203125" style="279" customWidth="1"/>
    <col min="6" max="6" width="5.5" style="122" customWidth="1"/>
    <col min="7" max="7" width="9.83203125" style="122" customWidth="1"/>
    <col min="8" max="8" width="8.58203125" style="122" customWidth="1"/>
    <col min="9" max="9" width="7.25" style="122" customWidth="1"/>
    <col min="10" max="10" width="7.83203125" style="122" customWidth="1"/>
    <col min="11" max="11" width="9.75" style="122" customWidth="1"/>
    <col min="12" max="12" width="10" style="122" customWidth="1"/>
    <col min="13" max="13" width="11.08203125" style="122" bestFit="1" customWidth="1"/>
    <col min="14" max="14" width="5" style="122" bestFit="1" customWidth="1"/>
    <col min="15" max="15" width="11.08203125" style="122" bestFit="1" customWidth="1"/>
    <col min="16" max="16" width="9.25" style="122" customWidth="1"/>
    <col min="17" max="17" width="6.08203125" style="122" bestFit="1" customWidth="1"/>
    <col min="18" max="18" width="6.08203125" style="122" customWidth="1"/>
    <col min="19" max="20" width="5.58203125" style="122" customWidth="1"/>
    <col min="21" max="21" width="9.75" style="122" bestFit="1" customWidth="1"/>
    <col min="22" max="22" width="9.75" style="122" customWidth="1"/>
    <col min="23" max="24" width="6.08203125" style="116" customWidth="1"/>
    <col min="25" max="26" width="5.58203125" style="116" customWidth="1"/>
    <col min="27" max="27" width="9.58203125" style="116" customWidth="1"/>
    <col min="28" max="28" width="10.33203125" style="116" customWidth="1"/>
    <col min="29" max="31" width="9.58203125" style="116" customWidth="1"/>
    <col min="32" max="32" width="8.25" style="116" customWidth="1"/>
    <col min="33" max="33" width="26.58203125" style="116" customWidth="1"/>
    <col min="34" max="34" width="2.58203125" style="116" customWidth="1"/>
    <col min="35" max="35" width="3.25" style="116" customWidth="1"/>
    <col min="36" max="36" width="28.25" style="116" customWidth="1"/>
    <col min="37" max="37" width="11.5" style="116" customWidth="1"/>
    <col min="38" max="38" width="10.25" style="116" customWidth="1"/>
    <col min="39" max="39" width="11.25" style="116" bestFit="1" customWidth="1"/>
    <col min="40" max="40" width="9.25" style="116" bestFit="1" customWidth="1"/>
    <col min="41" max="16384" width="9.08203125" style="116"/>
  </cols>
  <sheetData>
    <row r="1" spans="1:39" ht="23.25" customHeight="1">
      <c r="A1" s="307" t="s">
        <v>168</v>
      </c>
      <c r="B1" s="308"/>
      <c r="C1" s="308"/>
      <c r="D1" s="308"/>
      <c r="E1" s="308"/>
      <c r="F1" s="308"/>
      <c r="G1" s="308"/>
      <c r="H1" s="308"/>
      <c r="I1" s="308"/>
      <c r="J1" s="308"/>
      <c r="K1" s="308"/>
      <c r="L1" s="308"/>
      <c r="M1" s="308"/>
      <c r="N1" s="308"/>
      <c r="O1" s="308"/>
      <c r="P1" s="308"/>
      <c r="Q1" s="308"/>
      <c r="R1" s="308"/>
      <c r="S1" s="308"/>
      <c r="T1" s="308"/>
      <c r="U1" s="308"/>
      <c r="V1" s="308"/>
      <c r="W1" s="308"/>
      <c r="X1" s="308"/>
      <c r="Y1" s="308"/>
      <c r="Z1" s="308"/>
      <c r="AA1" s="308"/>
      <c r="AB1" s="308"/>
      <c r="AC1" s="308"/>
      <c r="AD1" s="308"/>
      <c r="AE1" s="308"/>
      <c r="AF1" s="308"/>
      <c r="AG1" s="309"/>
    </row>
    <row r="2" spans="1:39" ht="18">
      <c r="A2" s="316" t="s">
        <v>185</v>
      </c>
      <c r="B2" s="317"/>
      <c r="C2" s="317"/>
      <c r="D2" s="317"/>
      <c r="E2" s="317"/>
      <c r="F2" s="317"/>
      <c r="G2" s="317"/>
      <c r="H2" s="317"/>
      <c r="I2" s="317"/>
      <c r="J2" s="317"/>
      <c r="K2" s="317"/>
      <c r="L2" s="317"/>
      <c r="M2" s="317"/>
      <c r="N2" s="317"/>
      <c r="O2" s="317"/>
      <c r="P2" s="317"/>
      <c r="Q2" s="317"/>
      <c r="R2" s="317"/>
      <c r="S2" s="317"/>
      <c r="T2" s="317"/>
      <c r="U2" s="317"/>
      <c r="V2" s="317"/>
      <c r="W2" s="317"/>
      <c r="X2" s="317"/>
      <c r="Y2" s="317"/>
      <c r="Z2" s="317"/>
      <c r="AA2" s="317"/>
      <c r="AB2" s="317"/>
      <c r="AC2" s="317"/>
      <c r="AD2" s="317"/>
      <c r="AE2" s="317"/>
      <c r="AF2" s="317"/>
      <c r="AG2" s="318"/>
    </row>
    <row r="3" spans="1:39" ht="18.5" thickBot="1">
      <c r="A3" s="117"/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  <c r="Q3" s="118"/>
      <c r="R3" s="118"/>
      <c r="S3" s="118"/>
      <c r="T3" s="118"/>
      <c r="U3" s="118"/>
      <c r="V3" s="118"/>
      <c r="W3" s="118"/>
      <c r="X3" s="118"/>
      <c r="Y3" s="118"/>
      <c r="Z3" s="118"/>
      <c r="AA3" s="118"/>
      <c r="AB3" s="118"/>
      <c r="AC3" s="118"/>
      <c r="AD3" s="118"/>
      <c r="AE3" s="118"/>
      <c r="AF3" s="118"/>
      <c r="AG3" s="119"/>
    </row>
    <row r="4" spans="1:39" ht="27.75" customHeight="1">
      <c r="A4" s="205" t="s">
        <v>10</v>
      </c>
      <c r="B4" s="260" t="s">
        <v>187</v>
      </c>
      <c r="C4" s="195"/>
      <c r="D4" s="195"/>
      <c r="E4" s="195"/>
      <c r="F4" s="195"/>
      <c r="G4" s="195"/>
      <c r="H4" s="195"/>
      <c r="I4" s="195"/>
      <c r="J4" s="195"/>
      <c r="K4" s="195"/>
      <c r="L4" s="195"/>
      <c r="Q4" s="123"/>
      <c r="R4" s="123"/>
      <c r="U4" s="124"/>
      <c r="V4" s="123"/>
      <c r="W4" s="123"/>
      <c r="X4" s="123"/>
      <c r="Y4" s="123"/>
      <c r="Z4" s="124"/>
      <c r="AA4" s="310" t="s">
        <v>5</v>
      </c>
      <c r="AB4" s="311"/>
      <c r="AC4" s="311"/>
      <c r="AD4" s="311"/>
      <c r="AE4" s="311"/>
      <c r="AF4" s="311"/>
      <c r="AG4" s="312"/>
    </row>
    <row r="5" spans="1:39" ht="34.5" customHeight="1" thickBot="1">
      <c r="A5" s="226" t="s">
        <v>151</v>
      </c>
      <c r="B5" s="306" t="s">
        <v>188</v>
      </c>
      <c r="C5" s="306"/>
      <c r="D5" s="306"/>
      <c r="E5" s="306"/>
      <c r="F5" s="306"/>
      <c r="G5" s="306"/>
      <c r="H5" s="306"/>
      <c r="I5" s="306"/>
      <c r="J5" s="306"/>
      <c r="K5" s="306"/>
      <c r="L5" s="306"/>
      <c r="M5" s="306"/>
      <c r="N5" s="306"/>
      <c r="O5" s="306"/>
      <c r="P5" s="306"/>
      <c r="Q5" s="124"/>
      <c r="R5" s="123"/>
      <c r="V5" s="123"/>
      <c r="W5" s="123"/>
      <c r="X5" s="123"/>
      <c r="Y5" s="123"/>
      <c r="Z5" s="124"/>
      <c r="AA5" s="313"/>
      <c r="AB5" s="314"/>
      <c r="AC5" s="314"/>
      <c r="AD5" s="314"/>
      <c r="AE5" s="314"/>
      <c r="AF5" s="314"/>
      <c r="AG5" s="315"/>
    </row>
    <row r="6" spans="1:39" ht="12" customHeight="1" thickBot="1">
      <c r="A6" s="128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  <c r="M6" s="124"/>
      <c r="N6" s="124"/>
      <c r="O6" s="124"/>
      <c r="P6" s="124"/>
      <c r="Q6" s="124"/>
      <c r="R6" s="124"/>
      <c r="S6" s="124"/>
      <c r="T6" s="124"/>
      <c r="U6" s="124"/>
      <c r="V6" s="124"/>
      <c r="W6" s="124"/>
      <c r="X6" s="124"/>
      <c r="Y6" s="124"/>
      <c r="Z6" s="124"/>
      <c r="AA6" s="124"/>
      <c r="AB6" s="124"/>
      <c r="AC6" s="124"/>
      <c r="AD6" s="124"/>
      <c r="AE6" s="124"/>
      <c r="AF6" s="124"/>
      <c r="AG6" s="129"/>
    </row>
    <row r="7" spans="1:39" ht="4.5" customHeight="1">
      <c r="A7" s="130"/>
      <c r="B7" s="131"/>
      <c r="C7" s="131"/>
      <c r="D7" s="131"/>
      <c r="E7" s="131"/>
      <c r="F7" s="131"/>
      <c r="G7" s="131"/>
      <c r="H7" s="131"/>
      <c r="I7" s="131"/>
      <c r="J7" s="131"/>
      <c r="K7" s="131"/>
      <c r="L7" s="131"/>
      <c r="M7" s="131"/>
      <c r="N7" s="131"/>
      <c r="O7" s="131"/>
      <c r="P7" s="131"/>
      <c r="Q7" s="131"/>
      <c r="R7" s="131"/>
      <c r="S7" s="131"/>
      <c r="T7" s="131"/>
      <c r="U7" s="131"/>
      <c r="V7" s="131"/>
      <c r="W7" s="131"/>
      <c r="X7" s="131"/>
      <c r="Y7" s="131"/>
      <c r="Z7" s="131"/>
      <c r="AA7" s="131"/>
      <c r="AB7" s="131"/>
      <c r="AC7" s="131"/>
      <c r="AD7" s="131"/>
      <c r="AE7" s="131"/>
      <c r="AF7" s="131"/>
      <c r="AG7" s="132"/>
    </row>
    <row r="8" spans="1:39" ht="24" customHeight="1">
      <c r="A8" s="128" t="s">
        <v>166</v>
      </c>
      <c r="B8" s="124"/>
      <c r="C8" s="124"/>
      <c r="D8" s="124"/>
      <c r="E8" s="124"/>
      <c r="F8" s="124"/>
      <c r="G8" s="124"/>
      <c r="H8" s="124"/>
      <c r="I8" s="124"/>
      <c r="J8" s="124"/>
      <c r="K8" s="124"/>
      <c r="L8" s="124"/>
      <c r="M8" s="124"/>
      <c r="N8" s="124"/>
      <c r="O8" s="124"/>
      <c r="P8" s="306"/>
      <c r="Q8" s="306"/>
      <c r="R8" s="306"/>
      <c r="S8" s="306"/>
      <c r="T8" s="306"/>
      <c r="U8" s="306"/>
      <c r="V8" s="306"/>
      <c r="W8" s="306"/>
      <c r="X8" s="306"/>
      <c r="Y8" s="306"/>
      <c r="Z8" s="306"/>
      <c r="AA8" s="306"/>
      <c r="AB8" s="148"/>
      <c r="AC8" s="148"/>
      <c r="AD8" s="148"/>
      <c r="AE8" s="148"/>
      <c r="AF8" s="148"/>
      <c r="AG8" s="129"/>
    </row>
    <row r="9" spans="1:39" ht="24" customHeight="1" thickBot="1">
      <c r="A9" s="133" t="s">
        <v>60</v>
      </c>
      <c r="B9" s="134"/>
      <c r="C9" s="134"/>
      <c r="D9" s="134"/>
      <c r="E9" s="134"/>
      <c r="F9" s="134"/>
      <c r="G9" s="134"/>
      <c r="H9" s="134"/>
      <c r="I9" s="134"/>
      <c r="J9" s="134"/>
      <c r="K9" s="134"/>
      <c r="L9" s="134"/>
      <c r="M9" s="134"/>
      <c r="N9" s="134"/>
      <c r="O9" s="134"/>
      <c r="P9" s="134" t="s">
        <v>61</v>
      </c>
      <c r="Q9" s="134"/>
      <c r="R9" s="134"/>
      <c r="S9" s="134"/>
      <c r="T9" s="134"/>
      <c r="U9" s="134"/>
      <c r="V9" s="134"/>
      <c r="W9" s="134"/>
      <c r="X9" s="134"/>
      <c r="Y9" s="134"/>
      <c r="Z9" s="134"/>
      <c r="AA9" s="134"/>
      <c r="AB9" s="134"/>
      <c r="AC9" s="134"/>
      <c r="AD9" s="134"/>
      <c r="AE9" s="134"/>
      <c r="AF9" s="134"/>
      <c r="AG9" s="135"/>
    </row>
    <row r="10" spans="1:39" ht="12" customHeight="1" thickBot="1">
      <c r="A10" s="133"/>
      <c r="B10" s="134"/>
      <c r="C10" s="134"/>
      <c r="D10" s="134"/>
      <c r="E10" s="134"/>
      <c r="F10" s="134"/>
      <c r="G10" s="134"/>
      <c r="H10" s="134"/>
      <c r="I10" s="134"/>
      <c r="J10" s="134"/>
      <c r="K10" s="134"/>
      <c r="L10" s="134"/>
      <c r="M10" s="134"/>
      <c r="N10" s="134"/>
      <c r="O10" s="134"/>
      <c r="P10" s="134"/>
      <c r="Q10" s="134"/>
      <c r="R10" s="134"/>
      <c r="S10" s="134"/>
      <c r="T10" s="134"/>
      <c r="U10" s="134"/>
      <c r="V10" s="134"/>
      <c r="W10" s="134"/>
      <c r="X10" s="134"/>
      <c r="Y10" s="134"/>
      <c r="Z10" s="134"/>
      <c r="AA10" s="134"/>
      <c r="AB10" s="134"/>
      <c r="AC10" s="134"/>
      <c r="AD10" s="134"/>
      <c r="AE10" s="134"/>
      <c r="AF10" s="134"/>
      <c r="AG10" s="135"/>
      <c r="AJ10" s="326" t="s">
        <v>62</v>
      </c>
      <c r="AK10" s="326"/>
      <c r="AL10" s="326"/>
      <c r="AM10" s="326"/>
    </row>
    <row r="11" spans="1:39" ht="24" customHeight="1" thickBot="1">
      <c r="A11" s="327" t="s">
        <v>63</v>
      </c>
      <c r="B11" s="328"/>
      <c r="C11" s="328"/>
      <c r="D11" s="328"/>
      <c r="E11" s="328"/>
      <c r="F11" s="328"/>
      <c r="G11" s="328"/>
      <c r="H11" s="328"/>
      <c r="I11" s="328"/>
      <c r="J11" s="328"/>
      <c r="K11" s="328"/>
      <c r="L11" s="328"/>
      <c r="M11" s="328"/>
      <c r="N11" s="328"/>
      <c r="O11" s="328"/>
      <c r="P11" s="329"/>
      <c r="Q11" s="330" t="s">
        <v>17</v>
      </c>
      <c r="R11" s="331"/>
      <c r="S11" s="331"/>
      <c r="T11" s="331"/>
      <c r="U11" s="331"/>
      <c r="V11" s="332"/>
      <c r="W11" s="333" t="s">
        <v>64</v>
      </c>
      <c r="X11" s="334"/>
      <c r="Y11" s="334"/>
      <c r="Z11" s="334"/>
      <c r="AA11" s="334"/>
      <c r="AB11" s="335"/>
      <c r="AC11" s="336" t="s">
        <v>65</v>
      </c>
      <c r="AD11" s="337"/>
      <c r="AE11" s="337"/>
      <c r="AF11" s="337"/>
      <c r="AG11" s="338"/>
    </row>
    <row r="12" spans="1:39" s="136" customFormat="1" ht="57" customHeight="1" thickBot="1">
      <c r="A12" s="72" t="s">
        <v>66</v>
      </c>
      <c r="B12" s="73" t="s">
        <v>67</v>
      </c>
      <c r="C12" s="73" t="s">
        <v>154</v>
      </c>
      <c r="D12" s="73" t="s">
        <v>158</v>
      </c>
      <c r="E12" s="73" t="s">
        <v>170</v>
      </c>
      <c r="F12" s="73" t="s">
        <v>162</v>
      </c>
      <c r="G12" s="73" t="s">
        <v>20</v>
      </c>
      <c r="H12" s="73" t="s">
        <v>21</v>
      </c>
      <c r="I12" s="73" t="s">
        <v>22</v>
      </c>
      <c r="J12" s="73" t="s">
        <v>23</v>
      </c>
      <c r="K12" s="73" t="s">
        <v>172</v>
      </c>
      <c r="L12" s="73" t="s">
        <v>139</v>
      </c>
      <c r="M12" s="73" t="s">
        <v>24</v>
      </c>
      <c r="N12" s="73" t="s">
        <v>25</v>
      </c>
      <c r="O12" s="73" t="s">
        <v>26</v>
      </c>
      <c r="P12" s="73" t="s">
        <v>27</v>
      </c>
      <c r="Q12" s="51" t="s">
        <v>28</v>
      </c>
      <c r="R12" s="41" t="s">
        <v>29</v>
      </c>
      <c r="S12" s="41" t="s">
        <v>30</v>
      </c>
      <c r="T12" s="41" t="s">
        <v>32</v>
      </c>
      <c r="U12" s="41" t="s">
        <v>68</v>
      </c>
      <c r="V12" s="42" t="s">
        <v>69</v>
      </c>
      <c r="W12" s="43" t="s">
        <v>28</v>
      </c>
      <c r="X12" s="44" t="s">
        <v>29</v>
      </c>
      <c r="Y12" s="44" t="s">
        <v>30</v>
      </c>
      <c r="Z12" s="44" t="s">
        <v>32</v>
      </c>
      <c r="AA12" s="45" t="s">
        <v>68</v>
      </c>
      <c r="AB12" s="46" t="s">
        <v>69</v>
      </c>
      <c r="AC12" s="47" t="s">
        <v>70</v>
      </c>
      <c r="AD12" s="48" t="s">
        <v>71</v>
      </c>
      <c r="AE12" s="49" t="s">
        <v>72</v>
      </c>
      <c r="AF12" s="49" t="s">
        <v>73</v>
      </c>
      <c r="AG12" s="50" t="s">
        <v>19</v>
      </c>
      <c r="AJ12" s="319" t="s">
        <v>74</v>
      </c>
      <c r="AK12" s="320"/>
      <c r="AL12" s="321"/>
    </row>
    <row r="13" spans="1:39" s="137" customFormat="1" ht="18" customHeight="1">
      <c r="A13" s="93" t="s">
        <v>75</v>
      </c>
      <c r="B13" s="94" t="s">
        <v>76</v>
      </c>
      <c r="C13" s="94" t="s">
        <v>155</v>
      </c>
      <c r="D13" s="249">
        <v>9876</v>
      </c>
      <c r="E13" s="270">
        <v>29100</v>
      </c>
      <c r="F13" s="94" t="s">
        <v>163</v>
      </c>
      <c r="G13" s="94" t="s">
        <v>77</v>
      </c>
      <c r="H13" s="94" t="s">
        <v>78</v>
      </c>
      <c r="I13" s="94" t="s">
        <v>35</v>
      </c>
      <c r="J13" s="94" t="s">
        <v>36</v>
      </c>
      <c r="K13" s="94" t="s">
        <v>124</v>
      </c>
      <c r="L13" s="94" t="s">
        <v>173</v>
      </c>
      <c r="M13" s="95">
        <v>7500</v>
      </c>
      <c r="N13" s="96">
        <v>1</v>
      </c>
      <c r="O13" s="97">
        <v>7500</v>
      </c>
      <c r="P13" s="97">
        <v>7500</v>
      </c>
      <c r="Q13" s="93" t="s">
        <v>37</v>
      </c>
      <c r="R13" s="94" t="s">
        <v>38</v>
      </c>
      <c r="S13" s="94" t="s">
        <v>39</v>
      </c>
      <c r="T13" s="94" t="s">
        <v>41</v>
      </c>
      <c r="U13" s="98">
        <v>0.81333</v>
      </c>
      <c r="V13" s="99">
        <f t="shared" ref="V13:V39" si="0">O13*U13</f>
        <v>6099.9750000000004</v>
      </c>
      <c r="W13" s="100" t="s">
        <v>37</v>
      </c>
      <c r="X13" s="101" t="s">
        <v>38</v>
      </c>
      <c r="Y13" s="101" t="s">
        <v>39</v>
      </c>
      <c r="Z13" s="101" t="s">
        <v>42</v>
      </c>
      <c r="AA13" s="102">
        <v>0.18667</v>
      </c>
      <c r="AB13" s="103">
        <f t="shared" ref="AB13:AB39" si="1">O13*AA13</f>
        <v>1400.0250000000001</v>
      </c>
      <c r="AC13" s="104">
        <f>V13</f>
        <v>6099.9750000000004</v>
      </c>
      <c r="AD13" s="105">
        <f>AB13</f>
        <v>1400.0250000000001</v>
      </c>
      <c r="AE13" s="106">
        <f>SUM(AC13:AD13)</f>
        <v>7500</v>
      </c>
      <c r="AF13" s="107">
        <f t="shared" ref="AF13:AF39" si="2">U13+AA13</f>
        <v>1</v>
      </c>
      <c r="AG13" s="108" t="s">
        <v>43</v>
      </c>
      <c r="AJ13" s="149" t="s">
        <v>79</v>
      </c>
      <c r="AK13" s="179">
        <v>2100</v>
      </c>
      <c r="AL13" s="150"/>
    </row>
    <row r="14" spans="1:39" ht="18" customHeight="1">
      <c r="A14" s="206" t="s">
        <v>80</v>
      </c>
      <c r="B14" s="207" t="s">
        <v>81</v>
      </c>
      <c r="C14" s="207" t="s">
        <v>156</v>
      </c>
      <c r="D14" s="250">
        <v>4567</v>
      </c>
      <c r="E14" s="271">
        <v>50000</v>
      </c>
      <c r="F14" s="207" t="s">
        <v>136</v>
      </c>
      <c r="G14" s="207" t="s">
        <v>82</v>
      </c>
      <c r="H14" s="207" t="s">
        <v>83</v>
      </c>
      <c r="I14" s="207" t="s">
        <v>35</v>
      </c>
      <c r="J14" s="207" t="s">
        <v>36</v>
      </c>
      <c r="K14" s="207" t="s">
        <v>124</v>
      </c>
      <c r="L14" s="207" t="s">
        <v>173</v>
      </c>
      <c r="M14" s="208">
        <v>7000</v>
      </c>
      <c r="N14" s="209">
        <v>1</v>
      </c>
      <c r="O14" s="210">
        <v>7000</v>
      </c>
      <c r="P14" s="210">
        <v>7000</v>
      </c>
      <c r="Q14" s="206" t="s">
        <v>84</v>
      </c>
      <c r="R14" s="207" t="s">
        <v>38</v>
      </c>
      <c r="S14" s="207" t="s">
        <v>85</v>
      </c>
      <c r="T14" s="207" t="s">
        <v>41</v>
      </c>
      <c r="U14" s="211">
        <v>0</v>
      </c>
      <c r="V14" s="212">
        <f t="shared" si="0"/>
        <v>0</v>
      </c>
      <c r="W14" s="213" t="s">
        <v>84</v>
      </c>
      <c r="X14" s="214" t="s">
        <v>38</v>
      </c>
      <c r="Y14" s="214" t="s">
        <v>85</v>
      </c>
      <c r="Z14" s="214" t="s">
        <v>42</v>
      </c>
      <c r="AA14" s="215">
        <v>1</v>
      </c>
      <c r="AB14" s="216">
        <f t="shared" si="1"/>
        <v>7000</v>
      </c>
      <c r="AC14" s="217">
        <f>V14</f>
        <v>0</v>
      </c>
      <c r="AD14" s="218">
        <f>AB14</f>
        <v>7000</v>
      </c>
      <c r="AE14" s="219">
        <f t="shared" ref="AE14" si="3">SUM(AC14:AD14)</f>
        <v>7000</v>
      </c>
      <c r="AF14" s="220">
        <f t="shared" si="2"/>
        <v>1</v>
      </c>
      <c r="AG14" s="221" t="s">
        <v>86</v>
      </c>
      <c r="AH14" s="137"/>
      <c r="AJ14" s="149" t="s">
        <v>87</v>
      </c>
      <c r="AK14" s="180">
        <v>3</v>
      </c>
      <c r="AL14" s="150"/>
    </row>
    <row r="15" spans="1:39" ht="18" customHeight="1" thickBot="1">
      <c r="A15" s="166" t="s">
        <v>88</v>
      </c>
      <c r="B15" s="167" t="s">
        <v>89</v>
      </c>
      <c r="C15" s="167" t="s">
        <v>157</v>
      </c>
      <c r="D15" s="251">
        <v>9876</v>
      </c>
      <c r="E15" s="272">
        <v>21700</v>
      </c>
      <c r="F15" s="167" t="s">
        <v>164</v>
      </c>
      <c r="G15" s="167" t="s">
        <v>90</v>
      </c>
      <c r="H15" s="167" t="s">
        <v>91</v>
      </c>
      <c r="I15" s="167" t="s">
        <v>35</v>
      </c>
      <c r="J15" s="167" t="s">
        <v>36</v>
      </c>
      <c r="K15" s="167" t="s">
        <v>124</v>
      </c>
      <c r="L15" s="167" t="s">
        <v>173</v>
      </c>
      <c r="M15" s="168">
        <v>6000</v>
      </c>
      <c r="N15" s="169">
        <v>1</v>
      </c>
      <c r="O15" s="170">
        <v>6600</v>
      </c>
      <c r="P15" s="170">
        <v>600</v>
      </c>
      <c r="Q15" s="166" t="s">
        <v>45</v>
      </c>
      <c r="R15" s="167" t="s">
        <v>38</v>
      </c>
      <c r="S15" s="167" t="s">
        <v>92</v>
      </c>
      <c r="T15" s="167" t="s">
        <v>41</v>
      </c>
      <c r="U15" s="171">
        <v>0.90910000000000002</v>
      </c>
      <c r="V15" s="172">
        <f t="shared" si="0"/>
        <v>6000.06</v>
      </c>
      <c r="W15" s="173" t="s">
        <v>94</v>
      </c>
      <c r="X15" s="167" t="s">
        <v>95</v>
      </c>
      <c r="Y15" s="167" t="s">
        <v>92</v>
      </c>
      <c r="Z15" s="167" t="s">
        <v>41</v>
      </c>
      <c r="AA15" s="92">
        <f>1-U15</f>
        <v>9.0899999999999981E-2</v>
      </c>
      <c r="AB15" s="88">
        <f t="shared" si="1"/>
        <v>599.93999999999983</v>
      </c>
      <c r="AC15" s="89">
        <f>V15-AB15</f>
        <v>5400.1200000000008</v>
      </c>
      <c r="AD15" s="90">
        <f>AB15</f>
        <v>599.93999999999983</v>
      </c>
      <c r="AE15" s="91">
        <f>SUM(AC15:AD15)</f>
        <v>6000.06</v>
      </c>
      <c r="AF15" s="92">
        <f t="shared" si="2"/>
        <v>1</v>
      </c>
      <c r="AG15" s="174" t="s">
        <v>96</v>
      </c>
      <c r="AJ15" s="149" t="s">
        <v>97</v>
      </c>
      <c r="AK15" s="178">
        <f>AK13*AK14</f>
        <v>6300</v>
      </c>
      <c r="AL15" s="150"/>
    </row>
    <row r="16" spans="1:39" ht="24" customHeight="1">
      <c r="A16" s="52"/>
      <c r="B16" s="2"/>
      <c r="C16" s="2"/>
      <c r="D16" s="252"/>
      <c r="E16" s="273"/>
      <c r="F16" s="2"/>
      <c r="G16" s="2"/>
      <c r="H16" s="2"/>
      <c r="I16" s="2"/>
      <c r="J16" s="2"/>
      <c r="K16" s="2"/>
      <c r="L16" s="2"/>
      <c r="M16" s="58"/>
      <c r="N16" s="74"/>
      <c r="O16" s="110"/>
      <c r="P16" s="58"/>
      <c r="Q16" s="52"/>
      <c r="R16" s="2"/>
      <c r="S16" s="2"/>
      <c r="T16" s="2"/>
      <c r="U16" s="113"/>
      <c r="V16" s="175">
        <f t="shared" si="0"/>
        <v>0</v>
      </c>
      <c r="W16" s="1"/>
      <c r="X16" s="3"/>
      <c r="Y16" s="3"/>
      <c r="Z16" s="3"/>
      <c r="AA16" s="40"/>
      <c r="AB16" s="70">
        <f t="shared" si="1"/>
        <v>0</v>
      </c>
      <c r="AC16" s="67">
        <f t="shared" ref="AC16:AC39" si="4">V16</f>
        <v>0</v>
      </c>
      <c r="AD16" s="68">
        <f>AB16</f>
        <v>0</v>
      </c>
      <c r="AE16" s="69">
        <f t="shared" ref="AE16:AE39" si="5">SUM(AC16:AD16)</f>
        <v>0</v>
      </c>
      <c r="AF16" s="65">
        <f t="shared" si="2"/>
        <v>0</v>
      </c>
      <c r="AG16" s="4"/>
      <c r="AI16" s="138"/>
      <c r="AJ16" s="149" t="s">
        <v>98</v>
      </c>
      <c r="AK16" s="194">
        <v>7500</v>
      </c>
      <c r="AL16" s="150"/>
    </row>
    <row r="17" spans="1:40" ht="24" customHeight="1">
      <c r="A17" s="52"/>
      <c r="B17" s="2"/>
      <c r="C17" s="2"/>
      <c r="D17" s="252"/>
      <c r="E17" s="273"/>
      <c r="F17" s="2"/>
      <c r="G17" s="2"/>
      <c r="H17" s="2"/>
      <c r="I17" s="2"/>
      <c r="J17" s="2"/>
      <c r="K17" s="2"/>
      <c r="L17" s="2"/>
      <c r="M17" s="58"/>
      <c r="N17" s="74"/>
      <c r="O17" s="110"/>
      <c r="P17" s="58"/>
      <c r="Q17" s="52"/>
      <c r="R17" s="2"/>
      <c r="S17" s="2"/>
      <c r="T17" s="2"/>
      <c r="U17" s="113"/>
      <c r="V17" s="175">
        <f t="shared" si="0"/>
        <v>0</v>
      </c>
      <c r="W17" s="1"/>
      <c r="X17" s="3"/>
      <c r="Y17" s="3"/>
      <c r="Z17" s="3"/>
      <c r="AA17" s="40"/>
      <c r="AB17" s="70">
        <f t="shared" si="1"/>
        <v>0</v>
      </c>
      <c r="AC17" s="67">
        <f t="shared" si="4"/>
        <v>0</v>
      </c>
      <c r="AD17" s="68">
        <f>AB17</f>
        <v>0</v>
      </c>
      <c r="AE17" s="69">
        <f t="shared" ref="AE17:AE26" si="6">SUM(AC17:AD17)</f>
        <v>0</v>
      </c>
      <c r="AF17" s="65">
        <f t="shared" si="2"/>
        <v>0</v>
      </c>
      <c r="AG17" s="4"/>
      <c r="AH17" s="138"/>
      <c r="AI17" s="138"/>
      <c r="AJ17" s="151" t="s">
        <v>99</v>
      </c>
      <c r="AK17" s="181">
        <v>6</v>
      </c>
      <c r="AL17" s="152"/>
    </row>
    <row r="18" spans="1:40" ht="24" customHeight="1">
      <c r="A18" s="52"/>
      <c r="B18" s="2"/>
      <c r="C18" s="2"/>
      <c r="D18" s="252"/>
      <c r="E18" s="273"/>
      <c r="F18" s="2"/>
      <c r="G18" s="2"/>
      <c r="H18" s="2"/>
      <c r="I18" s="2"/>
      <c r="J18" s="2"/>
      <c r="K18" s="2"/>
      <c r="L18" s="2"/>
      <c r="M18" s="58"/>
      <c r="N18" s="74"/>
      <c r="O18" s="110"/>
      <c r="P18" s="58"/>
      <c r="Q18" s="52"/>
      <c r="R18" s="2"/>
      <c r="S18" s="2"/>
      <c r="T18" s="2"/>
      <c r="U18" s="113"/>
      <c r="V18" s="175">
        <f t="shared" si="0"/>
        <v>0</v>
      </c>
      <c r="W18" s="1"/>
      <c r="X18" s="3"/>
      <c r="Y18" s="3"/>
      <c r="Z18" s="3"/>
      <c r="AA18" s="40"/>
      <c r="AB18" s="70">
        <f t="shared" si="1"/>
        <v>0</v>
      </c>
      <c r="AC18" s="67">
        <f t="shared" si="4"/>
        <v>0</v>
      </c>
      <c r="AD18" s="68">
        <f t="shared" ref="AD18:AD26" si="7">AB18</f>
        <v>0</v>
      </c>
      <c r="AE18" s="69">
        <f t="shared" si="6"/>
        <v>0</v>
      </c>
      <c r="AF18" s="65">
        <f t="shared" si="2"/>
        <v>0</v>
      </c>
      <c r="AG18" s="4"/>
      <c r="AH18" s="138"/>
      <c r="AJ18" s="222" t="s">
        <v>100</v>
      </c>
      <c r="AK18" s="223">
        <f>(AK15/AK16)/AK17</f>
        <v>0.13999999999999999</v>
      </c>
      <c r="AL18" s="224">
        <f>AK18</f>
        <v>0.13999999999999999</v>
      </c>
    </row>
    <row r="19" spans="1:40" ht="24" customHeight="1" thickBot="1">
      <c r="A19" s="52"/>
      <c r="B19" s="2"/>
      <c r="C19" s="2"/>
      <c r="D19" s="252"/>
      <c r="E19" s="273"/>
      <c r="F19" s="2"/>
      <c r="G19" s="2"/>
      <c r="H19" s="2"/>
      <c r="I19" s="2"/>
      <c r="J19" s="2"/>
      <c r="K19" s="2"/>
      <c r="L19" s="2"/>
      <c r="M19" s="58"/>
      <c r="N19" s="74"/>
      <c r="O19" s="110"/>
      <c r="P19" s="58"/>
      <c r="Q19" s="52"/>
      <c r="R19" s="2"/>
      <c r="S19" s="2"/>
      <c r="T19" s="2"/>
      <c r="U19" s="113"/>
      <c r="V19" s="175">
        <f t="shared" si="0"/>
        <v>0</v>
      </c>
      <c r="W19" s="1"/>
      <c r="X19" s="3"/>
      <c r="Y19" s="3"/>
      <c r="Z19" s="3"/>
      <c r="AA19" s="40"/>
      <c r="AB19" s="70">
        <f t="shared" si="1"/>
        <v>0</v>
      </c>
      <c r="AC19" s="67">
        <f t="shared" si="4"/>
        <v>0</v>
      </c>
      <c r="AD19" s="68">
        <f t="shared" si="7"/>
        <v>0</v>
      </c>
      <c r="AE19" s="69">
        <f t="shared" si="6"/>
        <v>0</v>
      </c>
      <c r="AF19" s="65">
        <f t="shared" si="2"/>
        <v>0</v>
      </c>
      <c r="AG19" s="4"/>
      <c r="AH19" s="138"/>
      <c r="AJ19" s="153" t="s">
        <v>101</v>
      </c>
      <c r="AK19" s="160"/>
      <c r="AL19" s="191">
        <f>1-AL18</f>
        <v>0.86</v>
      </c>
    </row>
    <row r="20" spans="1:40" ht="24" customHeight="1" thickBot="1">
      <c r="A20" s="52"/>
      <c r="B20" s="2"/>
      <c r="C20" s="2"/>
      <c r="D20" s="252"/>
      <c r="E20" s="273"/>
      <c r="F20" s="2"/>
      <c r="G20" s="2"/>
      <c r="H20" s="2"/>
      <c r="I20" s="2"/>
      <c r="J20" s="2"/>
      <c r="K20" s="2"/>
      <c r="L20" s="2"/>
      <c r="M20" s="58"/>
      <c r="N20" s="74"/>
      <c r="O20" s="110"/>
      <c r="P20" s="58"/>
      <c r="Q20" s="52"/>
      <c r="R20" s="2"/>
      <c r="S20" s="2"/>
      <c r="T20" s="2"/>
      <c r="U20" s="113"/>
      <c r="V20" s="175">
        <f t="shared" si="0"/>
        <v>0</v>
      </c>
      <c r="W20" s="1"/>
      <c r="X20" s="3"/>
      <c r="Y20" s="3"/>
      <c r="Z20" s="3"/>
      <c r="AA20" s="40"/>
      <c r="AB20" s="70">
        <f t="shared" si="1"/>
        <v>0</v>
      </c>
      <c r="AC20" s="67">
        <f t="shared" si="4"/>
        <v>0</v>
      </c>
      <c r="AD20" s="68">
        <f t="shared" si="7"/>
        <v>0</v>
      </c>
      <c r="AE20" s="69">
        <f t="shared" si="6"/>
        <v>0</v>
      </c>
      <c r="AF20" s="65">
        <f t="shared" si="2"/>
        <v>0</v>
      </c>
      <c r="AG20" s="4"/>
      <c r="AH20" s="139"/>
    </row>
    <row r="21" spans="1:40" ht="24" customHeight="1">
      <c r="A21" s="52"/>
      <c r="B21" s="2"/>
      <c r="C21" s="2"/>
      <c r="D21" s="252"/>
      <c r="E21" s="273"/>
      <c r="F21" s="2"/>
      <c r="G21" s="2"/>
      <c r="H21" s="2"/>
      <c r="I21" s="2"/>
      <c r="J21" s="2"/>
      <c r="K21" s="2"/>
      <c r="L21" s="2"/>
      <c r="M21" s="58"/>
      <c r="N21" s="74"/>
      <c r="O21" s="110"/>
      <c r="P21" s="58"/>
      <c r="Q21" s="52"/>
      <c r="R21" s="2"/>
      <c r="S21" s="2"/>
      <c r="T21" s="2"/>
      <c r="U21" s="113"/>
      <c r="V21" s="175">
        <f t="shared" si="0"/>
        <v>0</v>
      </c>
      <c r="W21" s="1"/>
      <c r="X21" s="3"/>
      <c r="Y21" s="3"/>
      <c r="Z21" s="3"/>
      <c r="AA21" s="40"/>
      <c r="AB21" s="70">
        <f t="shared" si="1"/>
        <v>0</v>
      </c>
      <c r="AC21" s="67">
        <f t="shared" si="4"/>
        <v>0</v>
      </c>
      <c r="AD21" s="68">
        <f t="shared" si="7"/>
        <v>0</v>
      </c>
      <c r="AE21" s="69">
        <f t="shared" si="6"/>
        <v>0</v>
      </c>
      <c r="AF21" s="65">
        <f t="shared" si="2"/>
        <v>0</v>
      </c>
      <c r="AG21" s="4"/>
      <c r="AH21" s="140"/>
      <c r="AJ21" s="280" t="s">
        <v>181</v>
      </c>
      <c r="AK21" s="281"/>
      <c r="AL21" s="282"/>
      <c r="AM21" s="283"/>
      <c r="AN21" s="293"/>
    </row>
    <row r="22" spans="1:40" ht="24" customHeight="1">
      <c r="A22" s="52"/>
      <c r="B22" s="2"/>
      <c r="C22" s="2"/>
      <c r="D22" s="252"/>
      <c r="E22" s="273"/>
      <c r="F22" s="2"/>
      <c r="G22" s="2"/>
      <c r="H22" s="2"/>
      <c r="I22" s="2"/>
      <c r="J22" s="2"/>
      <c r="K22" s="2"/>
      <c r="L22" s="2"/>
      <c r="M22" s="58"/>
      <c r="N22" s="74"/>
      <c r="O22" s="110"/>
      <c r="P22" s="58"/>
      <c r="Q22" s="52"/>
      <c r="R22" s="2"/>
      <c r="S22" s="2"/>
      <c r="T22" s="2"/>
      <c r="U22" s="113"/>
      <c r="V22" s="175">
        <f t="shared" si="0"/>
        <v>0</v>
      </c>
      <c r="W22" s="1"/>
      <c r="X22" s="3"/>
      <c r="Y22" s="3"/>
      <c r="Z22" s="3"/>
      <c r="AA22" s="40"/>
      <c r="AB22" s="70">
        <f t="shared" si="1"/>
        <v>0</v>
      </c>
      <c r="AC22" s="67">
        <f t="shared" si="4"/>
        <v>0</v>
      </c>
      <c r="AD22" s="68">
        <f t="shared" si="7"/>
        <v>0</v>
      </c>
      <c r="AE22" s="69">
        <f t="shared" si="6"/>
        <v>0</v>
      </c>
      <c r="AF22" s="65">
        <f t="shared" si="2"/>
        <v>0</v>
      </c>
      <c r="AG22" s="4"/>
      <c r="AJ22" s="284"/>
      <c r="AK22" s="294" t="s">
        <v>179</v>
      </c>
      <c r="AL22" s="295" t="s">
        <v>174</v>
      </c>
      <c r="AM22" s="285" t="s">
        <v>180</v>
      </c>
      <c r="AN22" s="296" t="s">
        <v>178</v>
      </c>
    </row>
    <row r="23" spans="1:40" ht="24" customHeight="1">
      <c r="A23" s="52"/>
      <c r="B23" s="2"/>
      <c r="C23" s="2"/>
      <c r="D23" s="252"/>
      <c r="E23" s="273"/>
      <c r="F23" s="2"/>
      <c r="G23" s="2"/>
      <c r="H23" s="2"/>
      <c r="I23" s="2"/>
      <c r="J23" s="2"/>
      <c r="K23" s="2"/>
      <c r="L23" s="2"/>
      <c r="M23" s="58"/>
      <c r="N23" s="74"/>
      <c r="O23" s="110"/>
      <c r="P23" s="58"/>
      <c r="Q23" s="52"/>
      <c r="R23" s="2"/>
      <c r="S23" s="2"/>
      <c r="T23" s="2"/>
      <c r="U23" s="113"/>
      <c r="V23" s="175">
        <f t="shared" si="0"/>
        <v>0</v>
      </c>
      <c r="W23" s="1"/>
      <c r="X23" s="3"/>
      <c r="Y23" s="3"/>
      <c r="Z23" s="3"/>
      <c r="AA23" s="40"/>
      <c r="AB23" s="70">
        <f t="shared" si="1"/>
        <v>0</v>
      </c>
      <c r="AC23" s="67">
        <f t="shared" si="4"/>
        <v>0</v>
      </c>
      <c r="AD23" s="68">
        <f t="shared" si="7"/>
        <v>0</v>
      </c>
      <c r="AE23" s="69">
        <f t="shared" si="6"/>
        <v>0</v>
      </c>
      <c r="AF23" s="65">
        <f t="shared" si="2"/>
        <v>0</v>
      </c>
      <c r="AG23" s="4"/>
      <c r="AH23" s="139"/>
      <c r="AJ23" s="286"/>
      <c r="AK23" s="302">
        <v>7500</v>
      </c>
      <c r="AL23" s="292"/>
      <c r="AM23" s="287">
        <f>SUM(AM24:AM26)</f>
        <v>7500</v>
      </c>
      <c r="AN23" s="297"/>
    </row>
    <row r="24" spans="1:40" ht="24" customHeight="1">
      <c r="A24" s="52"/>
      <c r="B24" s="2"/>
      <c r="C24" s="2"/>
      <c r="D24" s="252"/>
      <c r="E24" s="273"/>
      <c r="F24" s="2"/>
      <c r="G24" s="6"/>
      <c r="H24" s="2"/>
      <c r="I24" s="6"/>
      <c r="J24" s="2"/>
      <c r="K24" s="2"/>
      <c r="L24" s="2"/>
      <c r="M24" s="58"/>
      <c r="N24" s="74"/>
      <c r="O24" s="110"/>
      <c r="P24" s="58"/>
      <c r="Q24" s="52"/>
      <c r="R24" s="2"/>
      <c r="S24" s="2"/>
      <c r="T24" s="2"/>
      <c r="U24" s="113"/>
      <c r="V24" s="176">
        <f t="shared" si="0"/>
        <v>0</v>
      </c>
      <c r="W24" s="1"/>
      <c r="X24" s="3"/>
      <c r="Y24" s="3"/>
      <c r="Z24" s="3"/>
      <c r="AA24" s="40"/>
      <c r="AB24" s="70">
        <f t="shared" si="1"/>
        <v>0</v>
      </c>
      <c r="AC24" s="67">
        <f t="shared" si="4"/>
        <v>0</v>
      </c>
      <c r="AD24" s="68">
        <f t="shared" si="7"/>
        <v>0</v>
      </c>
      <c r="AE24" s="69">
        <f t="shared" si="6"/>
        <v>0</v>
      </c>
      <c r="AF24" s="65">
        <f t="shared" si="2"/>
        <v>0</v>
      </c>
      <c r="AG24" s="4"/>
      <c r="AJ24" s="288" t="s">
        <v>175</v>
      </c>
      <c r="AK24" s="301">
        <f>IFERROR($AK$23*AL24,"")</f>
        <v>7500</v>
      </c>
      <c r="AL24" s="300">
        <v>1</v>
      </c>
      <c r="AM24" s="298">
        <v>6000</v>
      </c>
      <c r="AN24" s="299">
        <f>IFERROR(AM24/$AM$23,"")</f>
        <v>0.8</v>
      </c>
    </row>
    <row r="25" spans="1:40" ht="24" customHeight="1">
      <c r="A25" s="52"/>
      <c r="B25" s="2"/>
      <c r="C25" s="2"/>
      <c r="D25" s="252"/>
      <c r="E25" s="273"/>
      <c r="F25" s="2"/>
      <c r="G25" s="6"/>
      <c r="H25" s="2"/>
      <c r="I25" s="6"/>
      <c r="J25" s="2"/>
      <c r="K25" s="2"/>
      <c r="L25" s="2"/>
      <c r="M25" s="58"/>
      <c r="N25" s="74"/>
      <c r="O25" s="110"/>
      <c r="P25" s="58"/>
      <c r="Q25" s="52"/>
      <c r="R25" s="2"/>
      <c r="S25" s="2"/>
      <c r="T25" s="2"/>
      <c r="U25" s="113"/>
      <c r="V25" s="176">
        <f t="shared" si="0"/>
        <v>0</v>
      </c>
      <c r="W25" s="1"/>
      <c r="X25" s="3"/>
      <c r="Y25" s="3"/>
      <c r="Z25" s="3"/>
      <c r="AA25" s="40"/>
      <c r="AB25" s="70">
        <f t="shared" si="1"/>
        <v>0</v>
      </c>
      <c r="AC25" s="67">
        <f t="shared" si="4"/>
        <v>0</v>
      </c>
      <c r="AD25" s="68">
        <f t="shared" si="7"/>
        <v>0</v>
      </c>
      <c r="AE25" s="69">
        <f t="shared" si="6"/>
        <v>0</v>
      </c>
      <c r="AF25" s="65">
        <f t="shared" si="2"/>
        <v>0</v>
      </c>
      <c r="AG25" s="4"/>
      <c r="AJ25" s="288" t="s">
        <v>176</v>
      </c>
      <c r="AK25" s="301">
        <f>IFERROR($AK$23*AL25,"")</f>
        <v>0</v>
      </c>
      <c r="AL25" s="300">
        <v>0</v>
      </c>
      <c r="AM25" s="298">
        <v>1500</v>
      </c>
      <c r="AN25" s="299">
        <f>IFERROR(AM25/$AM$23,"")</f>
        <v>0.2</v>
      </c>
    </row>
    <row r="26" spans="1:40" ht="24" customHeight="1">
      <c r="A26" s="52"/>
      <c r="B26" s="2"/>
      <c r="C26" s="2"/>
      <c r="D26" s="252"/>
      <c r="E26" s="273"/>
      <c r="F26" s="2"/>
      <c r="G26" s="6"/>
      <c r="H26" s="2"/>
      <c r="I26" s="6"/>
      <c r="J26" s="2"/>
      <c r="K26" s="2"/>
      <c r="L26" s="2"/>
      <c r="M26" s="58"/>
      <c r="N26" s="74"/>
      <c r="O26" s="110"/>
      <c r="P26" s="58"/>
      <c r="Q26" s="52"/>
      <c r="R26" s="2"/>
      <c r="S26" s="2"/>
      <c r="T26" s="2"/>
      <c r="U26" s="113"/>
      <c r="V26" s="176">
        <f t="shared" si="0"/>
        <v>0</v>
      </c>
      <c r="W26" s="1"/>
      <c r="X26" s="3"/>
      <c r="Y26" s="3"/>
      <c r="Z26" s="3"/>
      <c r="AA26" s="40"/>
      <c r="AB26" s="70">
        <f t="shared" si="1"/>
        <v>0</v>
      </c>
      <c r="AC26" s="67">
        <f t="shared" si="4"/>
        <v>0</v>
      </c>
      <c r="AD26" s="68">
        <f t="shared" si="7"/>
        <v>0</v>
      </c>
      <c r="AE26" s="69">
        <f t="shared" si="6"/>
        <v>0</v>
      </c>
      <c r="AF26" s="65">
        <f t="shared" si="2"/>
        <v>0</v>
      </c>
      <c r="AG26" s="4"/>
      <c r="AJ26" s="288" t="s">
        <v>177</v>
      </c>
      <c r="AK26" s="301">
        <f>IFERROR($AK$23*AL26,"")</f>
        <v>0</v>
      </c>
      <c r="AL26" s="300">
        <v>0</v>
      </c>
      <c r="AM26" s="298"/>
      <c r="AN26" s="299">
        <f>IFERROR(AM26/$AM$23,"")</f>
        <v>0</v>
      </c>
    </row>
    <row r="27" spans="1:40" ht="24" customHeight="1" thickBot="1">
      <c r="A27" s="52"/>
      <c r="B27" s="2"/>
      <c r="C27" s="2"/>
      <c r="D27" s="252"/>
      <c r="E27" s="273"/>
      <c r="F27" s="2"/>
      <c r="G27" s="2"/>
      <c r="H27" s="2"/>
      <c r="I27" s="2"/>
      <c r="J27" s="2"/>
      <c r="K27" s="2"/>
      <c r="L27" s="2"/>
      <c r="M27" s="58"/>
      <c r="N27" s="74"/>
      <c r="O27" s="110"/>
      <c r="P27" s="58"/>
      <c r="Q27" s="52"/>
      <c r="R27" s="2"/>
      <c r="S27" s="2"/>
      <c r="T27" s="2"/>
      <c r="U27" s="113"/>
      <c r="V27" s="175">
        <f t="shared" si="0"/>
        <v>0</v>
      </c>
      <c r="W27" s="1"/>
      <c r="X27" s="3"/>
      <c r="Y27" s="3"/>
      <c r="Z27" s="3"/>
      <c r="AA27" s="40"/>
      <c r="AB27" s="70">
        <f t="shared" si="1"/>
        <v>0</v>
      </c>
      <c r="AC27" s="67">
        <f t="shared" si="4"/>
        <v>0</v>
      </c>
      <c r="AD27" s="68">
        <f>AB27</f>
        <v>0</v>
      </c>
      <c r="AE27" s="69">
        <f t="shared" si="5"/>
        <v>0</v>
      </c>
      <c r="AF27" s="65">
        <f t="shared" si="2"/>
        <v>0</v>
      </c>
      <c r="AG27" s="4"/>
      <c r="AJ27" s="288" t="s">
        <v>169</v>
      </c>
      <c r="AK27" s="303">
        <f>SUM(AK24:AK26)</f>
        <v>7500</v>
      </c>
      <c r="AL27" s="304">
        <f>SUM(AL24:AL26)</f>
        <v>1</v>
      </c>
      <c r="AM27" s="303">
        <f>SUM(AM24:AM26)</f>
        <v>7500</v>
      </c>
      <c r="AN27" s="305">
        <f>SUM(AN24:AN26)</f>
        <v>1</v>
      </c>
    </row>
    <row r="28" spans="1:40" ht="24" customHeight="1" thickTop="1" thickBot="1">
      <c r="A28" s="52"/>
      <c r="B28" s="2"/>
      <c r="C28" s="2"/>
      <c r="D28" s="252"/>
      <c r="E28" s="273"/>
      <c r="F28" s="2"/>
      <c r="G28" s="2"/>
      <c r="H28" s="2"/>
      <c r="I28" s="2"/>
      <c r="J28" s="2"/>
      <c r="K28" s="2"/>
      <c r="L28" s="2"/>
      <c r="M28" s="58"/>
      <c r="N28" s="74"/>
      <c r="O28" s="110"/>
      <c r="P28" s="58"/>
      <c r="Q28" s="52"/>
      <c r="R28" s="2"/>
      <c r="S28" s="2"/>
      <c r="T28" s="2"/>
      <c r="U28" s="113"/>
      <c r="V28" s="175">
        <f t="shared" si="0"/>
        <v>0</v>
      </c>
      <c r="W28" s="1"/>
      <c r="X28" s="3"/>
      <c r="Y28" s="3"/>
      <c r="Z28" s="3"/>
      <c r="AA28" s="40"/>
      <c r="AB28" s="70">
        <f t="shared" si="1"/>
        <v>0</v>
      </c>
      <c r="AC28" s="67">
        <f t="shared" si="4"/>
        <v>0</v>
      </c>
      <c r="AD28" s="68">
        <f t="shared" ref="AD28:AD39" si="8">AB28</f>
        <v>0</v>
      </c>
      <c r="AE28" s="69">
        <f t="shared" si="5"/>
        <v>0</v>
      </c>
      <c r="AF28" s="65">
        <f t="shared" si="2"/>
        <v>0</v>
      </c>
      <c r="AG28" s="4"/>
      <c r="AJ28" s="289" t="s">
        <v>182</v>
      </c>
      <c r="AK28" s="290"/>
      <c r="AL28" s="290"/>
      <c r="AM28" s="290"/>
      <c r="AN28" s="291"/>
    </row>
    <row r="29" spans="1:40" ht="24" customHeight="1">
      <c r="A29" s="52"/>
      <c r="B29" s="2"/>
      <c r="C29" s="2"/>
      <c r="D29" s="252"/>
      <c r="E29" s="273"/>
      <c r="F29" s="2"/>
      <c r="G29" s="2"/>
      <c r="H29" s="2"/>
      <c r="I29" s="2"/>
      <c r="J29" s="2"/>
      <c r="K29" s="2"/>
      <c r="L29" s="2"/>
      <c r="M29" s="58"/>
      <c r="N29" s="74"/>
      <c r="O29" s="110"/>
      <c r="P29" s="58"/>
      <c r="Q29" s="52"/>
      <c r="R29" s="2"/>
      <c r="S29" s="2"/>
      <c r="T29" s="2"/>
      <c r="U29" s="113"/>
      <c r="V29" s="175">
        <f t="shared" si="0"/>
        <v>0</v>
      </c>
      <c r="W29" s="1"/>
      <c r="X29" s="3"/>
      <c r="Y29" s="3"/>
      <c r="Z29" s="3"/>
      <c r="AA29" s="40"/>
      <c r="AB29" s="70">
        <f t="shared" si="1"/>
        <v>0</v>
      </c>
      <c r="AC29" s="67">
        <f t="shared" si="4"/>
        <v>0</v>
      </c>
      <c r="AD29" s="68">
        <f t="shared" si="8"/>
        <v>0</v>
      </c>
      <c r="AE29" s="69">
        <f t="shared" si="5"/>
        <v>0</v>
      </c>
      <c r="AF29" s="65">
        <f t="shared" si="2"/>
        <v>0</v>
      </c>
      <c r="AG29" s="4"/>
    </row>
    <row r="30" spans="1:40" ht="24" customHeight="1">
      <c r="A30" s="52"/>
      <c r="B30" s="2"/>
      <c r="C30" s="2"/>
      <c r="D30" s="252"/>
      <c r="E30" s="273"/>
      <c r="F30" s="2"/>
      <c r="G30" s="2"/>
      <c r="H30" s="2"/>
      <c r="I30" s="2"/>
      <c r="J30" s="2"/>
      <c r="K30" s="2"/>
      <c r="L30" s="2"/>
      <c r="M30" s="58"/>
      <c r="N30" s="74"/>
      <c r="O30" s="110"/>
      <c r="P30" s="58"/>
      <c r="Q30" s="52"/>
      <c r="R30" s="2"/>
      <c r="S30" s="2"/>
      <c r="T30" s="2"/>
      <c r="U30" s="113"/>
      <c r="V30" s="175">
        <f t="shared" si="0"/>
        <v>0</v>
      </c>
      <c r="W30" s="1"/>
      <c r="X30" s="3"/>
      <c r="Y30" s="3"/>
      <c r="Z30" s="3"/>
      <c r="AA30" s="40"/>
      <c r="AB30" s="70">
        <f t="shared" si="1"/>
        <v>0</v>
      </c>
      <c r="AC30" s="67">
        <f t="shared" si="4"/>
        <v>0</v>
      </c>
      <c r="AD30" s="68">
        <f t="shared" si="8"/>
        <v>0</v>
      </c>
      <c r="AE30" s="69">
        <f t="shared" si="5"/>
        <v>0</v>
      </c>
      <c r="AF30" s="65">
        <f t="shared" si="2"/>
        <v>0</v>
      </c>
      <c r="AG30" s="4"/>
    </row>
    <row r="31" spans="1:40" ht="24" customHeight="1">
      <c r="A31" s="52"/>
      <c r="B31" s="2"/>
      <c r="C31" s="2"/>
      <c r="D31" s="252"/>
      <c r="E31" s="273"/>
      <c r="F31" s="2"/>
      <c r="G31" s="2"/>
      <c r="H31" s="2"/>
      <c r="I31" s="2"/>
      <c r="J31" s="2"/>
      <c r="K31" s="2"/>
      <c r="L31" s="2"/>
      <c r="M31" s="58"/>
      <c r="N31" s="74"/>
      <c r="O31" s="110"/>
      <c r="P31" s="58"/>
      <c r="Q31" s="52"/>
      <c r="R31" s="2"/>
      <c r="S31" s="2"/>
      <c r="T31" s="2"/>
      <c r="U31" s="113"/>
      <c r="V31" s="175">
        <f t="shared" si="0"/>
        <v>0</v>
      </c>
      <c r="W31" s="1"/>
      <c r="X31" s="3"/>
      <c r="Y31" s="3"/>
      <c r="Z31" s="3"/>
      <c r="AA31" s="40"/>
      <c r="AB31" s="70">
        <f t="shared" si="1"/>
        <v>0</v>
      </c>
      <c r="AC31" s="67">
        <f t="shared" si="4"/>
        <v>0</v>
      </c>
      <c r="AD31" s="68">
        <f t="shared" si="8"/>
        <v>0</v>
      </c>
      <c r="AE31" s="69">
        <f t="shared" si="5"/>
        <v>0</v>
      </c>
      <c r="AF31" s="65">
        <f t="shared" si="2"/>
        <v>0</v>
      </c>
      <c r="AG31" s="4"/>
    </row>
    <row r="32" spans="1:40" ht="24" customHeight="1">
      <c r="A32" s="52"/>
      <c r="B32" s="2"/>
      <c r="C32" s="2"/>
      <c r="D32" s="252"/>
      <c r="E32" s="273"/>
      <c r="F32" s="2"/>
      <c r="G32" s="2"/>
      <c r="H32" s="2"/>
      <c r="I32" s="2"/>
      <c r="J32" s="2"/>
      <c r="K32" s="2"/>
      <c r="L32" s="2"/>
      <c r="M32" s="58"/>
      <c r="N32" s="74"/>
      <c r="O32" s="110"/>
      <c r="P32" s="58"/>
      <c r="Q32" s="52"/>
      <c r="R32" s="2"/>
      <c r="S32" s="2"/>
      <c r="T32" s="2"/>
      <c r="U32" s="113"/>
      <c r="V32" s="175">
        <f t="shared" si="0"/>
        <v>0</v>
      </c>
      <c r="W32" s="1"/>
      <c r="X32" s="3"/>
      <c r="Y32" s="3"/>
      <c r="Z32" s="3"/>
      <c r="AA32" s="40"/>
      <c r="AB32" s="70">
        <f t="shared" si="1"/>
        <v>0</v>
      </c>
      <c r="AC32" s="67">
        <f t="shared" si="4"/>
        <v>0</v>
      </c>
      <c r="AD32" s="68">
        <f t="shared" si="8"/>
        <v>0</v>
      </c>
      <c r="AE32" s="69">
        <f t="shared" si="5"/>
        <v>0</v>
      </c>
      <c r="AF32" s="65">
        <f t="shared" si="2"/>
        <v>0</v>
      </c>
      <c r="AG32" s="4"/>
    </row>
    <row r="33" spans="1:34" s="144" customFormat="1" ht="24" customHeight="1">
      <c r="A33" s="52"/>
      <c r="B33" s="2"/>
      <c r="C33" s="2"/>
      <c r="D33" s="252"/>
      <c r="E33" s="273"/>
      <c r="F33" s="2"/>
      <c r="G33" s="2"/>
      <c r="H33" s="2"/>
      <c r="I33" s="2"/>
      <c r="J33" s="2"/>
      <c r="K33" s="2"/>
      <c r="L33" s="2"/>
      <c r="M33" s="58"/>
      <c r="N33" s="74"/>
      <c r="O33" s="110"/>
      <c r="P33" s="58"/>
      <c r="Q33" s="52"/>
      <c r="R33" s="2"/>
      <c r="S33" s="2"/>
      <c r="T33" s="2"/>
      <c r="U33" s="113"/>
      <c r="V33" s="175">
        <f t="shared" si="0"/>
        <v>0</v>
      </c>
      <c r="W33" s="1"/>
      <c r="X33" s="3"/>
      <c r="Y33" s="3"/>
      <c r="Z33" s="3"/>
      <c r="AA33" s="40"/>
      <c r="AB33" s="70">
        <f t="shared" si="1"/>
        <v>0</v>
      </c>
      <c r="AC33" s="67">
        <f t="shared" si="4"/>
        <v>0</v>
      </c>
      <c r="AD33" s="68">
        <f t="shared" ref="AD33:AD34" si="9">AB33</f>
        <v>0</v>
      </c>
      <c r="AE33" s="69">
        <f t="shared" ref="AE33:AE34" si="10">SUM(AC33:AD33)</f>
        <v>0</v>
      </c>
      <c r="AF33" s="65">
        <f t="shared" si="2"/>
        <v>0</v>
      </c>
      <c r="AG33" s="4"/>
      <c r="AH33" s="116"/>
    </row>
    <row r="34" spans="1:34" ht="24" customHeight="1">
      <c r="A34" s="52"/>
      <c r="B34" s="2"/>
      <c r="C34" s="2"/>
      <c r="D34" s="252"/>
      <c r="E34" s="273"/>
      <c r="F34" s="2"/>
      <c r="G34" s="6"/>
      <c r="H34" s="2"/>
      <c r="I34" s="6"/>
      <c r="J34" s="2"/>
      <c r="K34" s="2"/>
      <c r="L34" s="2"/>
      <c r="M34" s="58"/>
      <c r="N34" s="74"/>
      <c r="O34" s="110"/>
      <c r="P34" s="58"/>
      <c r="Q34" s="52"/>
      <c r="R34" s="2"/>
      <c r="S34" s="2"/>
      <c r="T34" s="2"/>
      <c r="U34" s="113"/>
      <c r="V34" s="176">
        <f t="shared" si="0"/>
        <v>0</v>
      </c>
      <c r="W34" s="1"/>
      <c r="X34" s="3"/>
      <c r="Y34" s="3"/>
      <c r="Z34" s="3"/>
      <c r="AA34" s="40"/>
      <c r="AB34" s="70">
        <f t="shared" si="1"/>
        <v>0</v>
      </c>
      <c r="AC34" s="67">
        <f t="shared" si="4"/>
        <v>0</v>
      </c>
      <c r="AD34" s="68">
        <f t="shared" si="9"/>
        <v>0</v>
      </c>
      <c r="AE34" s="69">
        <f t="shared" si="10"/>
        <v>0</v>
      </c>
      <c r="AF34" s="65">
        <f t="shared" si="2"/>
        <v>0</v>
      </c>
      <c r="AG34" s="4"/>
      <c r="AH34" s="144"/>
    </row>
    <row r="35" spans="1:34" ht="24" customHeight="1">
      <c r="A35" s="52"/>
      <c r="B35" s="2"/>
      <c r="C35" s="2"/>
      <c r="D35" s="252"/>
      <c r="E35" s="273"/>
      <c r="F35" s="2"/>
      <c r="G35" s="2"/>
      <c r="H35" s="2"/>
      <c r="I35" s="2"/>
      <c r="J35" s="2"/>
      <c r="K35" s="2"/>
      <c r="L35" s="2"/>
      <c r="M35" s="58"/>
      <c r="N35" s="74"/>
      <c r="O35" s="110"/>
      <c r="P35" s="58"/>
      <c r="Q35" s="52"/>
      <c r="R35" s="2"/>
      <c r="S35" s="2"/>
      <c r="T35" s="2"/>
      <c r="U35" s="113"/>
      <c r="V35" s="175">
        <f t="shared" si="0"/>
        <v>0</v>
      </c>
      <c r="W35" s="1"/>
      <c r="X35" s="3"/>
      <c r="Y35" s="3"/>
      <c r="Z35" s="3"/>
      <c r="AA35" s="40"/>
      <c r="AB35" s="70">
        <f t="shared" si="1"/>
        <v>0</v>
      </c>
      <c r="AC35" s="67">
        <f t="shared" si="4"/>
        <v>0</v>
      </c>
      <c r="AD35" s="68">
        <f t="shared" si="8"/>
        <v>0</v>
      </c>
      <c r="AE35" s="69">
        <f t="shared" si="5"/>
        <v>0</v>
      </c>
      <c r="AF35" s="65">
        <f t="shared" si="2"/>
        <v>0</v>
      </c>
      <c r="AG35" s="4"/>
    </row>
    <row r="36" spans="1:34" ht="24" customHeight="1">
      <c r="A36" s="52"/>
      <c r="B36" s="2"/>
      <c r="C36" s="2"/>
      <c r="D36" s="252"/>
      <c r="E36" s="273"/>
      <c r="F36" s="2"/>
      <c r="G36" s="6"/>
      <c r="H36" s="2"/>
      <c r="I36" s="6"/>
      <c r="J36" s="2"/>
      <c r="K36" s="2"/>
      <c r="L36" s="2"/>
      <c r="M36" s="58"/>
      <c r="N36" s="74"/>
      <c r="O36" s="110"/>
      <c r="P36" s="58"/>
      <c r="Q36" s="52"/>
      <c r="R36" s="2"/>
      <c r="S36" s="2"/>
      <c r="T36" s="2"/>
      <c r="U36" s="113"/>
      <c r="V36" s="176">
        <f t="shared" si="0"/>
        <v>0</v>
      </c>
      <c r="W36" s="1"/>
      <c r="X36" s="3"/>
      <c r="Y36" s="3"/>
      <c r="Z36" s="3"/>
      <c r="AA36" s="40"/>
      <c r="AB36" s="70">
        <f t="shared" si="1"/>
        <v>0</v>
      </c>
      <c r="AC36" s="67">
        <f t="shared" si="4"/>
        <v>0</v>
      </c>
      <c r="AD36" s="68">
        <f t="shared" si="8"/>
        <v>0</v>
      </c>
      <c r="AE36" s="69">
        <f t="shared" si="5"/>
        <v>0</v>
      </c>
      <c r="AF36" s="65">
        <f t="shared" si="2"/>
        <v>0</v>
      </c>
      <c r="AG36" s="4"/>
    </row>
    <row r="37" spans="1:34" ht="24" customHeight="1">
      <c r="A37" s="52"/>
      <c r="B37" s="2"/>
      <c r="C37" s="2"/>
      <c r="D37" s="252"/>
      <c r="E37" s="273"/>
      <c r="F37" s="2"/>
      <c r="G37" s="6"/>
      <c r="H37" s="2"/>
      <c r="I37" s="6"/>
      <c r="J37" s="2"/>
      <c r="K37" s="2"/>
      <c r="L37" s="2"/>
      <c r="M37" s="58"/>
      <c r="N37" s="74"/>
      <c r="O37" s="110"/>
      <c r="P37" s="58"/>
      <c r="Q37" s="52"/>
      <c r="R37" s="2"/>
      <c r="S37" s="2"/>
      <c r="T37" s="2"/>
      <c r="U37" s="113"/>
      <c r="V37" s="176">
        <f t="shared" si="0"/>
        <v>0</v>
      </c>
      <c r="W37" s="1"/>
      <c r="X37" s="3"/>
      <c r="Y37" s="3"/>
      <c r="Z37" s="3"/>
      <c r="AA37" s="40"/>
      <c r="AB37" s="70">
        <f t="shared" si="1"/>
        <v>0</v>
      </c>
      <c r="AC37" s="67">
        <f t="shared" si="4"/>
        <v>0</v>
      </c>
      <c r="AD37" s="68">
        <f t="shared" si="8"/>
        <v>0</v>
      </c>
      <c r="AE37" s="69">
        <f t="shared" si="5"/>
        <v>0</v>
      </c>
      <c r="AF37" s="65">
        <f t="shared" si="2"/>
        <v>0</v>
      </c>
      <c r="AG37" s="4"/>
    </row>
    <row r="38" spans="1:34" ht="24" customHeight="1">
      <c r="A38" s="52"/>
      <c r="B38" s="2"/>
      <c r="C38" s="2"/>
      <c r="D38" s="252"/>
      <c r="E38" s="273"/>
      <c r="F38" s="2"/>
      <c r="G38" s="6"/>
      <c r="H38" s="2"/>
      <c r="I38" s="6"/>
      <c r="J38" s="2"/>
      <c r="K38" s="2"/>
      <c r="L38" s="2"/>
      <c r="M38" s="58"/>
      <c r="N38" s="74"/>
      <c r="O38" s="110"/>
      <c r="P38" s="58"/>
      <c r="Q38" s="52"/>
      <c r="R38" s="2"/>
      <c r="S38" s="2"/>
      <c r="T38" s="2"/>
      <c r="U38" s="113"/>
      <c r="V38" s="176">
        <f t="shared" si="0"/>
        <v>0</v>
      </c>
      <c r="W38" s="1"/>
      <c r="X38" s="3"/>
      <c r="Y38" s="3"/>
      <c r="Z38" s="3"/>
      <c r="AA38" s="40"/>
      <c r="AB38" s="70">
        <f t="shared" si="1"/>
        <v>0</v>
      </c>
      <c r="AC38" s="67">
        <f t="shared" si="4"/>
        <v>0</v>
      </c>
      <c r="AD38" s="68">
        <f t="shared" si="8"/>
        <v>0</v>
      </c>
      <c r="AE38" s="69">
        <f t="shared" si="5"/>
        <v>0</v>
      </c>
      <c r="AF38" s="65">
        <f t="shared" si="2"/>
        <v>0</v>
      </c>
      <c r="AG38" s="4"/>
    </row>
    <row r="39" spans="1:34" ht="24" customHeight="1" thickBot="1">
      <c r="A39" s="52"/>
      <c r="B39" s="2"/>
      <c r="C39" s="2"/>
      <c r="D39" s="252"/>
      <c r="E39" s="273"/>
      <c r="F39" s="2"/>
      <c r="G39" s="6"/>
      <c r="H39" s="2"/>
      <c r="I39" s="6"/>
      <c r="J39" s="2"/>
      <c r="K39" s="2"/>
      <c r="L39" s="2"/>
      <c r="M39" s="58"/>
      <c r="N39" s="74"/>
      <c r="O39" s="110"/>
      <c r="P39" s="58"/>
      <c r="Q39" s="52"/>
      <c r="R39" s="2"/>
      <c r="S39" s="2"/>
      <c r="T39" s="2"/>
      <c r="U39" s="113"/>
      <c r="V39" s="177">
        <f t="shared" si="0"/>
        <v>0</v>
      </c>
      <c r="W39" s="1"/>
      <c r="X39" s="3"/>
      <c r="Y39" s="3"/>
      <c r="Z39" s="3"/>
      <c r="AA39" s="40"/>
      <c r="AB39" s="71">
        <f t="shared" si="1"/>
        <v>0</v>
      </c>
      <c r="AC39" s="67">
        <f t="shared" si="4"/>
        <v>0</v>
      </c>
      <c r="AD39" s="68">
        <f t="shared" si="8"/>
        <v>0</v>
      </c>
      <c r="AE39" s="69">
        <f t="shared" si="5"/>
        <v>0</v>
      </c>
      <c r="AF39" s="66">
        <f t="shared" si="2"/>
        <v>0</v>
      </c>
      <c r="AG39" s="4"/>
    </row>
    <row r="40" spans="1:34">
      <c r="A40" s="14"/>
      <c r="B40" s="15"/>
      <c r="C40" s="15"/>
      <c r="D40" s="253"/>
      <c r="E40" s="274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6"/>
      <c r="X40" s="16"/>
      <c r="Y40" s="16"/>
      <c r="Z40" s="16"/>
      <c r="AA40" s="17"/>
      <c r="AB40" s="18"/>
      <c r="AC40" s="19"/>
      <c r="AD40" s="20"/>
      <c r="AE40" s="20"/>
      <c r="AF40" s="20"/>
      <c r="AG40" s="21"/>
    </row>
    <row r="41" spans="1:34" ht="14.5" thickBot="1">
      <c r="A41" s="22"/>
      <c r="B41" s="322"/>
      <c r="C41" s="322"/>
      <c r="D41" s="323"/>
      <c r="E41" s="324"/>
      <c r="F41" s="322"/>
      <c r="G41" s="322"/>
      <c r="H41" s="322"/>
      <c r="I41" s="322"/>
      <c r="J41" s="322"/>
      <c r="K41" s="322"/>
      <c r="L41" s="322"/>
      <c r="M41" s="322"/>
      <c r="N41" s="322"/>
      <c r="O41" s="109"/>
      <c r="P41" s="23"/>
      <c r="Q41" s="23"/>
      <c r="R41" s="325"/>
      <c r="S41" s="325"/>
      <c r="T41" s="325"/>
      <c r="U41" s="325"/>
      <c r="V41" s="23"/>
      <c r="W41" s="23"/>
      <c r="X41" s="23"/>
      <c r="Y41" s="23"/>
      <c r="Z41" s="23"/>
      <c r="AA41" s="23"/>
      <c r="AB41" s="24"/>
      <c r="AC41" s="32"/>
      <c r="AD41" s="61" t="s">
        <v>50</v>
      </c>
      <c r="AE41" s="61"/>
      <c r="AF41" s="61"/>
      <c r="AG41" s="25"/>
    </row>
    <row r="42" spans="1:34">
      <c r="A42" s="57"/>
      <c r="B42" s="27" t="s">
        <v>51</v>
      </c>
      <c r="C42" s="27"/>
      <c r="D42" s="254"/>
      <c r="E42" s="275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3"/>
      <c r="Q42" s="28"/>
      <c r="R42" s="30" t="s">
        <v>52</v>
      </c>
      <c r="S42" s="30"/>
      <c r="T42" s="29"/>
      <c r="U42" s="31"/>
      <c r="V42" s="23"/>
      <c r="W42" s="29"/>
      <c r="X42" s="29"/>
      <c r="Y42" s="29"/>
      <c r="Z42" s="29"/>
      <c r="AA42" s="29"/>
      <c r="AB42" s="24"/>
      <c r="AC42" s="32"/>
      <c r="AD42" s="64" t="s">
        <v>53</v>
      </c>
      <c r="AE42" s="62"/>
      <c r="AF42" s="62"/>
      <c r="AG42" s="25"/>
    </row>
    <row r="43" spans="1:34" ht="14.5" thickBot="1">
      <c r="A43" s="22"/>
      <c r="B43" s="56"/>
      <c r="C43" s="23"/>
      <c r="D43" s="255"/>
      <c r="E43" s="29"/>
      <c r="F43" s="23"/>
      <c r="G43" s="23"/>
      <c r="H43" s="23"/>
      <c r="I43" s="23"/>
      <c r="J43" s="23"/>
      <c r="K43" s="23"/>
      <c r="L43" s="23"/>
      <c r="M43" s="27"/>
      <c r="N43" s="23"/>
      <c r="O43" s="23"/>
      <c r="P43" s="23"/>
      <c r="Q43" s="23"/>
      <c r="R43" s="325"/>
      <c r="S43" s="325"/>
      <c r="T43" s="31"/>
      <c r="U43" s="31"/>
      <c r="V43" s="23"/>
      <c r="W43" s="23"/>
      <c r="X43" s="23"/>
      <c r="Y43" s="23"/>
      <c r="Z43" s="23"/>
      <c r="AA43" s="23"/>
      <c r="AB43" s="24"/>
      <c r="AC43" s="32"/>
      <c r="AD43" s="64" t="s">
        <v>54</v>
      </c>
      <c r="AE43" s="63"/>
      <c r="AF43" s="63"/>
      <c r="AG43" s="25"/>
    </row>
    <row r="44" spans="1:34">
      <c r="A44" s="26"/>
      <c r="B44" s="27" t="s">
        <v>57</v>
      </c>
      <c r="C44" s="27"/>
      <c r="D44" s="254"/>
      <c r="E44" s="275"/>
      <c r="F44" s="27"/>
      <c r="G44" s="27"/>
      <c r="H44" s="27"/>
      <c r="I44" s="27"/>
      <c r="J44" s="27"/>
      <c r="K44" s="27"/>
      <c r="L44" s="27"/>
      <c r="M44" s="27"/>
      <c r="N44" s="28"/>
      <c r="O44" s="28"/>
      <c r="P44" s="28"/>
      <c r="Q44" s="28"/>
      <c r="R44" s="30" t="s">
        <v>57</v>
      </c>
      <c r="S44" s="29"/>
      <c r="T44" s="31"/>
      <c r="U44" s="31"/>
      <c r="V44" s="28"/>
      <c r="W44" s="29"/>
      <c r="X44" s="29"/>
      <c r="Y44" s="29"/>
      <c r="Z44" s="29"/>
      <c r="AA44" s="29"/>
      <c r="AB44" s="24"/>
      <c r="AC44" s="32"/>
      <c r="AD44" s="64" t="s">
        <v>56</v>
      </c>
      <c r="AE44" s="63"/>
      <c r="AF44" s="63"/>
      <c r="AG44" s="25"/>
    </row>
    <row r="45" spans="1:34" ht="14.5" thickBot="1">
      <c r="A45" s="34"/>
      <c r="B45" s="115"/>
      <c r="C45" s="115"/>
      <c r="D45" s="256"/>
      <c r="E45" s="276"/>
      <c r="F45" s="115"/>
      <c r="G45" s="115"/>
      <c r="H45" s="115"/>
      <c r="I45" s="115"/>
      <c r="J45" s="115"/>
      <c r="K45" s="115"/>
      <c r="L45" s="115"/>
      <c r="M45" s="115"/>
      <c r="N45" s="115"/>
      <c r="O45" s="115"/>
      <c r="P45" s="115"/>
      <c r="Q45" s="115"/>
      <c r="R45" s="115"/>
      <c r="S45" s="115"/>
      <c r="T45" s="115"/>
      <c r="U45" s="115"/>
      <c r="V45" s="115"/>
      <c r="W45" s="33"/>
      <c r="X45" s="33"/>
      <c r="Y45" s="33"/>
      <c r="Z45" s="33"/>
      <c r="AA45" s="35"/>
      <c r="AB45" s="36"/>
      <c r="AC45" s="37"/>
      <c r="AD45" s="38"/>
      <c r="AE45" s="38"/>
      <c r="AF45" s="38"/>
      <c r="AG45" s="39"/>
    </row>
    <row r="46" spans="1:34">
      <c r="A46" s="142" t="s">
        <v>58</v>
      </c>
      <c r="B46" s="143"/>
      <c r="C46" s="143"/>
      <c r="D46" s="257"/>
      <c r="E46" s="277"/>
      <c r="F46" s="143"/>
      <c r="G46" s="143"/>
      <c r="H46" s="143"/>
      <c r="I46" s="143"/>
      <c r="J46" s="143"/>
      <c r="K46" s="143"/>
      <c r="L46" s="143"/>
      <c r="M46" s="143"/>
      <c r="N46" s="143"/>
      <c r="O46" s="143"/>
      <c r="P46" s="143"/>
      <c r="Q46" s="143"/>
      <c r="R46" s="143"/>
      <c r="S46" s="143"/>
      <c r="T46" s="143"/>
      <c r="U46" s="143"/>
      <c r="V46" s="143"/>
      <c r="W46" s="144"/>
      <c r="X46" s="144"/>
      <c r="Y46" s="144"/>
      <c r="Z46" s="144"/>
      <c r="AA46" s="163"/>
      <c r="AB46" s="164"/>
      <c r="AC46" s="144"/>
      <c r="AD46" s="144"/>
      <c r="AE46" s="144"/>
      <c r="AF46" s="144"/>
      <c r="AG46" s="225" t="s">
        <v>186</v>
      </c>
    </row>
    <row r="47" spans="1:34">
      <c r="A47" s="146"/>
      <c r="B47" s="146"/>
      <c r="C47" s="146"/>
      <c r="D47" s="258"/>
      <c r="E47" s="278"/>
      <c r="F47" s="146"/>
      <c r="G47" s="146"/>
      <c r="H47" s="146"/>
      <c r="I47" s="146"/>
      <c r="J47" s="146"/>
      <c r="K47" s="146"/>
      <c r="L47" s="146"/>
      <c r="M47" s="146"/>
      <c r="N47" s="146"/>
      <c r="O47" s="146"/>
      <c r="P47" s="146"/>
      <c r="Q47" s="146"/>
      <c r="R47" s="146"/>
      <c r="S47" s="146"/>
      <c r="T47" s="146"/>
      <c r="U47" s="146"/>
      <c r="V47" s="146"/>
      <c r="W47" s="146"/>
      <c r="X47" s="146"/>
      <c r="Y47" s="146"/>
      <c r="Z47" s="146"/>
      <c r="AA47" s="146"/>
      <c r="AB47" s="146"/>
      <c r="AC47" s="146"/>
      <c r="AD47" s="146"/>
      <c r="AE47" s="146"/>
      <c r="AF47" s="146"/>
    </row>
    <row r="48" spans="1:34">
      <c r="AA48" s="165"/>
      <c r="AB48" s="138"/>
    </row>
    <row r="49" spans="23:28">
      <c r="AA49" s="165"/>
      <c r="AB49" s="138"/>
    </row>
    <row r="50" spans="23:28">
      <c r="W50" s="147"/>
      <c r="AA50" s="165"/>
      <c r="AB50" s="138"/>
    </row>
    <row r="51" spans="23:28">
      <c r="AA51" s="165"/>
      <c r="AB51" s="138"/>
    </row>
    <row r="52" spans="23:28">
      <c r="AA52" s="165"/>
      <c r="AB52" s="138"/>
    </row>
    <row r="53" spans="23:28">
      <c r="AA53" s="165"/>
      <c r="AB53" s="138"/>
    </row>
    <row r="54" spans="23:28">
      <c r="AA54" s="165"/>
      <c r="AB54" s="138"/>
    </row>
    <row r="55" spans="23:28">
      <c r="AA55" s="165"/>
      <c r="AB55" s="138"/>
    </row>
    <row r="56" spans="23:28">
      <c r="AA56" s="165"/>
      <c r="AB56" s="138"/>
    </row>
    <row r="57" spans="23:28">
      <c r="AA57" s="165"/>
      <c r="AB57" s="138"/>
    </row>
    <row r="58" spans="23:28">
      <c r="AA58" s="165"/>
      <c r="AB58" s="138"/>
    </row>
    <row r="59" spans="23:28">
      <c r="AA59" s="165"/>
      <c r="AB59" s="138"/>
    </row>
    <row r="60" spans="23:28">
      <c r="AA60" s="165"/>
      <c r="AB60" s="138"/>
    </row>
    <row r="61" spans="23:28">
      <c r="AA61" s="165"/>
      <c r="AB61" s="138"/>
    </row>
    <row r="62" spans="23:28">
      <c r="AA62" s="165"/>
      <c r="AB62" s="138"/>
    </row>
    <row r="63" spans="23:28">
      <c r="AA63" s="165"/>
      <c r="AB63" s="138"/>
    </row>
    <row r="64" spans="23:28">
      <c r="AA64" s="165"/>
      <c r="AB64" s="138"/>
    </row>
    <row r="65" spans="27:28">
      <c r="AA65" s="165"/>
      <c r="AB65" s="138"/>
    </row>
    <row r="66" spans="27:28">
      <c r="AA66" s="165"/>
      <c r="AB66" s="138"/>
    </row>
    <row r="67" spans="27:28">
      <c r="AA67" s="165"/>
      <c r="AB67" s="138"/>
    </row>
    <row r="68" spans="27:28">
      <c r="AA68" s="165"/>
      <c r="AB68" s="138"/>
    </row>
    <row r="69" spans="27:28">
      <c r="AA69" s="165"/>
      <c r="AB69" s="138"/>
    </row>
    <row r="70" spans="27:28">
      <c r="AA70" s="165"/>
      <c r="AB70" s="138"/>
    </row>
    <row r="71" spans="27:28">
      <c r="AA71" s="165"/>
      <c r="AB71" s="138"/>
    </row>
    <row r="72" spans="27:28">
      <c r="AA72" s="165"/>
      <c r="AB72" s="138"/>
    </row>
    <row r="73" spans="27:28">
      <c r="AA73" s="165"/>
      <c r="AB73" s="138"/>
    </row>
    <row r="74" spans="27:28">
      <c r="AA74" s="165"/>
      <c r="AB74" s="138"/>
    </row>
    <row r="75" spans="27:28">
      <c r="AA75" s="165"/>
      <c r="AB75" s="138"/>
    </row>
    <row r="76" spans="27:28">
      <c r="AA76" s="165"/>
      <c r="AB76" s="138"/>
    </row>
    <row r="77" spans="27:28">
      <c r="AA77" s="165"/>
      <c r="AB77" s="138"/>
    </row>
    <row r="78" spans="27:28">
      <c r="AA78" s="165"/>
      <c r="AB78" s="138"/>
    </row>
    <row r="79" spans="27:28">
      <c r="AA79" s="165"/>
      <c r="AB79" s="138"/>
    </row>
    <row r="80" spans="27:28">
      <c r="AA80" s="165"/>
      <c r="AB80" s="138"/>
    </row>
    <row r="81" spans="27:28">
      <c r="AA81" s="165"/>
      <c r="AB81" s="138"/>
    </row>
    <row r="82" spans="27:28">
      <c r="AA82" s="165"/>
      <c r="AB82" s="138"/>
    </row>
    <row r="83" spans="27:28">
      <c r="AA83" s="165"/>
      <c r="AB83" s="138"/>
    </row>
    <row r="84" spans="27:28">
      <c r="AA84" s="165"/>
      <c r="AB84" s="138"/>
    </row>
    <row r="85" spans="27:28">
      <c r="AA85" s="165"/>
      <c r="AB85" s="138"/>
    </row>
    <row r="86" spans="27:28">
      <c r="AA86" s="165"/>
      <c r="AB86" s="138"/>
    </row>
    <row r="87" spans="27:28">
      <c r="AA87" s="165"/>
      <c r="AB87" s="138"/>
    </row>
    <row r="88" spans="27:28">
      <c r="AA88" s="165"/>
      <c r="AB88" s="138"/>
    </row>
    <row r="89" spans="27:28">
      <c r="AA89" s="165"/>
      <c r="AB89" s="138"/>
    </row>
    <row r="90" spans="27:28">
      <c r="AA90" s="165"/>
      <c r="AB90" s="138"/>
    </row>
    <row r="91" spans="27:28">
      <c r="AA91" s="165"/>
      <c r="AB91" s="138"/>
    </row>
    <row r="92" spans="27:28">
      <c r="AA92" s="165"/>
      <c r="AB92" s="138"/>
    </row>
    <row r="93" spans="27:28">
      <c r="AA93" s="165"/>
      <c r="AB93" s="138"/>
    </row>
    <row r="94" spans="27:28">
      <c r="AA94" s="165"/>
      <c r="AB94" s="138"/>
    </row>
    <row r="95" spans="27:28">
      <c r="AA95" s="165"/>
      <c r="AB95" s="138"/>
    </row>
    <row r="96" spans="27:28">
      <c r="AA96" s="165"/>
      <c r="AB96" s="138"/>
    </row>
    <row r="97" spans="27:28">
      <c r="AA97" s="165"/>
      <c r="AB97" s="138"/>
    </row>
    <row r="98" spans="27:28">
      <c r="AA98" s="165"/>
      <c r="AB98" s="138"/>
    </row>
    <row r="99" spans="27:28">
      <c r="AA99" s="165"/>
      <c r="AB99" s="138"/>
    </row>
    <row r="100" spans="27:28">
      <c r="AA100" s="165"/>
      <c r="AB100" s="138"/>
    </row>
    <row r="101" spans="27:28">
      <c r="AA101" s="165"/>
      <c r="AB101" s="138"/>
    </row>
    <row r="102" spans="27:28">
      <c r="AA102" s="165"/>
      <c r="AB102" s="138"/>
    </row>
    <row r="103" spans="27:28">
      <c r="AA103" s="165"/>
      <c r="AB103" s="138"/>
    </row>
    <row r="104" spans="27:28">
      <c r="AA104" s="165"/>
      <c r="AB104" s="138"/>
    </row>
    <row r="105" spans="27:28">
      <c r="AA105" s="165"/>
      <c r="AB105" s="138"/>
    </row>
    <row r="106" spans="27:28">
      <c r="AA106" s="165"/>
      <c r="AB106" s="138"/>
    </row>
    <row r="107" spans="27:28">
      <c r="AA107" s="165"/>
      <c r="AB107" s="138"/>
    </row>
    <row r="108" spans="27:28">
      <c r="AA108" s="165"/>
      <c r="AB108" s="138"/>
    </row>
    <row r="109" spans="27:28">
      <c r="AA109" s="165"/>
      <c r="AB109" s="138"/>
    </row>
    <row r="110" spans="27:28">
      <c r="AA110" s="165"/>
      <c r="AB110" s="138"/>
    </row>
    <row r="111" spans="27:28">
      <c r="AA111" s="165"/>
      <c r="AB111" s="138"/>
    </row>
    <row r="112" spans="27:28">
      <c r="AA112" s="165"/>
      <c r="AB112" s="138"/>
    </row>
    <row r="113" spans="27:28">
      <c r="AA113" s="165"/>
      <c r="AB113" s="138"/>
    </row>
    <row r="114" spans="27:28">
      <c r="AA114" s="165"/>
      <c r="AB114" s="138"/>
    </row>
    <row r="115" spans="27:28">
      <c r="AA115" s="165"/>
      <c r="AB115" s="138"/>
    </row>
    <row r="116" spans="27:28">
      <c r="AA116" s="165"/>
      <c r="AB116" s="138"/>
    </row>
    <row r="117" spans="27:28">
      <c r="AA117" s="165"/>
      <c r="AB117" s="138"/>
    </row>
    <row r="118" spans="27:28">
      <c r="AA118" s="165"/>
      <c r="AB118" s="138"/>
    </row>
    <row r="119" spans="27:28">
      <c r="AA119" s="165"/>
      <c r="AB119" s="138"/>
    </row>
    <row r="120" spans="27:28">
      <c r="AA120" s="165"/>
      <c r="AB120" s="138"/>
    </row>
    <row r="121" spans="27:28">
      <c r="AA121" s="165"/>
      <c r="AB121" s="138"/>
    </row>
    <row r="122" spans="27:28">
      <c r="AA122" s="165"/>
      <c r="AB122" s="138"/>
    </row>
    <row r="123" spans="27:28">
      <c r="AA123" s="165"/>
      <c r="AB123" s="138"/>
    </row>
    <row r="124" spans="27:28">
      <c r="AA124" s="165"/>
      <c r="AB124" s="138"/>
    </row>
    <row r="125" spans="27:28">
      <c r="AA125" s="165"/>
      <c r="AB125" s="138"/>
    </row>
    <row r="126" spans="27:28">
      <c r="AA126" s="165"/>
      <c r="AB126" s="138"/>
    </row>
    <row r="127" spans="27:28">
      <c r="AA127" s="165"/>
      <c r="AB127" s="138"/>
    </row>
    <row r="128" spans="27:28">
      <c r="AA128" s="165"/>
      <c r="AB128" s="138"/>
    </row>
    <row r="129" spans="27:28">
      <c r="AA129" s="165"/>
      <c r="AB129" s="138"/>
    </row>
    <row r="130" spans="27:28">
      <c r="AA130" s="165"/>
      <c r="AB130" s="138"/>
    </row>
    <row r="131" spans="27:28">
      <c r="AA131" s="165"/>
      <c r="AB131" s="138"/>
    </row>
    <row r="132" spans="27:28">
      <c r="AA132" s="165"/>
      <c r="AB132" s="138"/>
    </row>
    <row r="133" spans="27:28">
      <c r="AA133" s="165"/>
      <c r="AB133" s="138"/>
    </row>
    <row r="134" spans="27:28">
      <c r="AA134" s="165"/>
      <c r="AB134" s="138"/>
    </row>
    <row r="135" spans="27:28">
      <c r="AA135" s="165"/>
      <c r="AB135" s="138"/>
    </row>
    <row r="136" spans="27:28">
      <c r="AA136" s="165"/>
      <c r="AB136" s="138"/>
    </row>
    <row r="137" spans="27:28">
      <c r="AA137" s="165"/>
      <c r="AB137" s="138"/>
    </row>
    <row r="138" spans="27:28">
      <c r="AA138" s="165"/>
      <c r="AB138" s="138"/>
    </row>
    <row r="139" spans="27:28">
      <c r="AA139" s="165"/>
      <c r="AB139" s="138"/>
    </row>
    <row r="140" spans="27:28">
      <c r="AA140" s="165"/>
      <c r="AB140" s="138"/>
    </row>
    <row r="141" spans="27:28">
      <c r="AA141" s="165"/>
      <c r="AB141" s="138"/>
    </row>
    <row r="142" spans="27:28">
      <c r="AA142" s="165"/>
      <c r="AB142" s="138"/>
    </row>
    <row r="143" spans="27:28">
      <c r="AA143" s="165"/>
      <c r="AB143" s="138"/>
    </row>
    <row r="144" spans="27:28">
      <c r="AA144" s="165"/>
      <c r="AB144" s="138"/>
    </row>
    <row r="145" spans="27:28">
      <c r="AA145" s="165"/>
      <c r="AB145" s="138"/>
    </row>
    <row r="146" spans="27:28">
      <c r="AA146" s="165"/>
      <c r="AB146" s="138"/>
    </row>
    <row r="147" spans="27:28">
      <c r="AA147" s="165"/>
      <c r="AB147" s="138"/>
    </row>
    <row r="148" spans="27:28">
      <c r="AA148" s="165"/>
      <c r="AB148" s="138"/>
    </row>
    <row r="149" spans="27:28">
      <c r="AA149" s="165"/>
      <c r="AB149" s="138"/>
    </row>
    <row r="150" spans="27:28">
      <c r="AA150" s="165"/>
      <c r="AB150" s="138"/>
    </row>
    <row r="151" spans="27:28">
      <c r="AA151" s="165"/>
      <c r="AB151" s="138"/>
    </row>
    <row r="152" spans="27:28">
      <c r="AA152" s="165"/>
      <c r="AB152" s="138"/>
    </row>
    <row r="153" spans="27:28">
      <c r="AA153" s="165"/>
      <c r="AB153" s="138"/>
    </row>
    <row r="154" spans="27:28">
      <c r="AA154" s="165"/>
      <c r="AB154" s="138"/>
    </row>
    <row r="155" spans="27:28">
      <c r="AA155" s="165"/>
      <c r="AB155" s="138"/>
    </row>
    <row r="156" spans="27:28">
      <c r="AA156" s="165"/>
      <c r="AB156" s="138"/>
    </row>
    <row r="157" spans="27:28">
      <c r="AA157" s="165"/>
      <c r="AB157" s="138"/>
    </row>
    <row r="158" spans="27:28">
      <c r="AA158" s="165"/>
      <c r="AB158" s="138"/>
    </row>
    <row r="159" spans="27:28">
      <c r="AA159" s="165"/>
      <c r="AB159" s="138"/>
    </row>
    <row r="160" spans="27:28">
      <c r="AA160" s="165"/>
      <c r="AB160" s="138"/>
    </row>
    <row r="161" spans="27:28">
      <c r="AA161" s="165"/>
      <c r="AB161" s="138"/>
    </row>
    <row r="162" spans="27:28">
      <c r="AA162" s="165"/>
      <c r="AB162" s="138"/>
    </row>
    <row r="163" spans="27:28">
      <c r="AA163" s="165"/>
      <c r="AB163" s="138"/>
    </row>
    <row r="164" spans="27:28">
      <c r="AA164" s="165"/>
      <c r="AB164" s="138"/>
    </row>
    <row r="165" spans="27:28">
      <c r="AA165" s="165"/>
      <c r="AB165" s="138"/>
    </row>
    <row r="166" spans="27:28">
      <c r="AA166" s="165"/>
      <c r="AB166" s="138"/>
    </row>
    <row r="167" spans="27:28">
      <c r="AA167" s="165"/>
      <c r="AB167" s="138"/>
    </row>
    <row r="168" spans="27:28">
      <c r="AA168" s="165"/>
      <c r="AB168" s="138"/>
    </row>
    <row r="169" spans="27:28">
      <c r="AA169" s="165"/>
      <c r="AB169" s="138"/>
    </row>
    <row r="170" spans="27:28">
      <c r="AA170" s="165"/>
      <c r="AB170" s="138"/>
    </row>
    <row r="171" spans="27:28">
      <c r="AA171" s="165"/>
      <c r="AB171" s="138"/>
    </row>
    <row r="172" spans="27:28">
      <c r="AA172" s="165"/>
      <c r="AB172" s="138"/>
    </row>
    <row r="173" spans="27:28">
      <c r="AA173" s="165"/>
      <c r="AB173" s="138"/>
    </row>
    <row r="174" spans="27:28">
      <c r="AA174" s="165"/>
      <c r="AB174" s="138"/>
    </row>
    <row r="175" spans="27:28">
      <c r="AA175" s="165"/>
      <c r="AB175" s="138"/>
    </row>
    <row r="176" spans="27:28">
      <c r="AA176" s="165"/>
      <c r="AB176" s="138"/>
    </row>
    <row r="177" spans="27:28">
      <c r="AA177" s="165"/>
      <c r="AB177" s="138"/>
    </row>
    <row r="178" spans="27:28">
      <c r="AA178" s="165"/>
      <c r="AB178" s="138"/>
    </row>
    <row r="179" spans="27:28">
      <c r="AA179" s="165"/>
      <c r="AB179" s="138"/>
    </row>
    <row r="180" spans="27:28">
      <c r="AA180" s="165"/>
      <c r="AB180" s="138"/>
    </row>
    <row r="181" spans="27:28">
      <c r="AA181" s="165"/>
      <c r="AB181" s="138"/>
    </row>
    <row r="182" spans="27:28">
      <c r="AA182" s="165"/>
      <c r="AB182" s="138"/>
    </row>
    <row r="183" spans="27:28">
      <c r="AA183" s="165"/>
      <c r="AB183" s="138"/>
    </row>
    <row r="184" spans="27:28">
      <c r="AA184" s="165"/>
      <c r="AB184" s="138"/>
    </row>
    <row r="185" spans="27:28">
      <c r="AA185" s="165"/>
      <c r="AB185" s="138"/>
    </row>
    <row r="186" spans="27:28">
      <c r="AA186" s="165"/>
      <c r="AB186" s="138"/>
    </row>
    <row r="187" spans="27:28">
      <c r="AA187" s="165"/>
      <c r="AB187" s="138"/>
    </row>
    <row r="188" spans="27:28">
      <c r="AA188" s="165"/>
      <c r="AB188" s="138"/>
    </row>
    <row r="189" spans="27:28">
      <c r="AA189" s="165"/>
      <c r="AB189" s="138"/>
    </row>
    <row r="190" spans="27:28">
      <c r="AA190" s="165"/>
      <c r="AB190" s="138"/>
    </row>
    <row r="191" spans="27:28">
      <c r="AA191" s="165"/>
      <c r="AB191" s="138"/>
    </row>
    <row r="192" spans="27:28">
      <c r="AA192" s="165"/>
      <c r="AB192" s="138"/>
    </row>
    <row r="193" spans="27:28">
      <c r="AA193" s="165"/>
      <c r="AB193" s="138"/>
    </row>
    <row r="194" spans="27:28">
      <c r="AA194" s="165"/>
      <c r="AB194" s="138"/>
    </row>
    <row r="195" spans="27:28">
      <c r="AA195" s="165"/>
      <c r="AB195" s="138"/>
    </row>
    <row r="196" spans="27:28">
      <c r="AA196" s="165"/>
      <c r="AB196" s="138"/>
    </row>
    <row r="197" spans="27:28">
      <c r="AA197" s="165"/>
      <c r="AB197" s="138"/>
    </row>
    <row r="198" spans="27:28">
      <c r="AA198" s="165"/>
      <c r="AB198" s="138"/>
    </row>
    <row r="199" spans="27:28">
      <c r="AA199" s="165"/>
      <c r="AB199" s="138"/>
    </row>
    <row r="200" spans="27:28">
      <c r="AA200" s="165"/>
      <c r="AB200" s="138"/>
    </row>
    <row r="201" spans="27:28">
      <c r="AA201" s="165"/>
      <c r="AB201" s="138"/>
    </row>
    <row r="202" spans="27:28">
      <c r="AA202" s="165"/>
      <c r="AB202" s="138"/>
    </row>
    <row r="203" spans="27:28">
      <c r="AA203" s="165"/>
      <c r="AB203" s="138"/>
    </row>
    <row r="204" spans="27:28">
      <c r="AA204" s="165"/>
      <c r="AB204" s="138"/>
    </row>
    <row r="205" spans="27:28">
      <c r="AA205" s="165"/>
      <c r="AB205" s="138"/>
    </row>
    <row r="206" spans="27:28">
      <c r="AA206" s="165"/>
      <c r="AB206" s="138"/>
    </row>
    <row r="207" spans="27:28">
      <c r="AA207" s="165"/>
      <c r="AB207" s="138"/>
    </row>
    <row r="208" spans="27:28">
      <c r="AA208" s="165"/>
      <c r="AB208" s="138"/>
    </row>
    <row r="209" spans="27:28">
      <c r="AA209" s="165"/>
      <c r="AB209" s="138"/>
    </row>
    <row r="210" spans="27:28">
      <c r="AA210" s="165"/>
      <c r="AB210" s="138"/>
    </row>
    <row r="211" spans="27:28">
      <c r="AA211" s="165"/>
      <c r="AB211" s="138"/>
    </row>
    <row r="212" spans="27:28">
      <c r="AA212" s="165"/>
      <c r="AB212" s="138"/>
    </row>
    <row r="213" spans="27:28">
      <c r="AA213" s="165"/>
      <c r="AB213" s="138"/>
    </row>
    <row r="214" spans="27:28">
      <c r="AA214" s="165"/>
      <c r="AB214" s="138"/>
    </row>
    <row r="215" spans="27:28">
      <c r="AA215" s="165"/>
      <c r="AB215" s="138"/>
    </row>
    <row r="216" spans="27:28">
      <c r="AA216" s="165"/>
      <c r="AB216" s="138"/>
    </row>
    <row r="217" spans="27:28">
      <c r="AA217" s="165"/>
      <c r="AB217" s="138"/>
    </row>
    <row r="218" spans="27:28">
      <c r="AA218" s="165"/>
      <c r="AB218" s="138"/>
    </row>
    <row r="219" spans="27:28">
      <c r="AA219" s="165"/>
      <c r="AB219" s="138"/>
    </row>
    <row r="220" spans="27:28">
      <c r="AA220" s="165"/>
      <c r="AB220" s="138"/>
    </row>
    <row r="221" spans="27:28">
      <c r="AA221" s="165"/>
      <c r="AB221" s="138"/>
    </row>
    <row r="222" spans="27:28">
      <c r="AA222" s="165"/>
      <c r="AB222" s="138"/>
    </row>
    <row r="223" spans="27:28">
      <c r="AA223" s="165"/>
      <c r="AB223" s="138"/>
    </row>
    <row r="224" spans="27:28">
      <c r="AA224" s="165"/>
      <c r="AB224" s="138"/>
    </row>
    <row r="225" spans="27:28">
      <c r="AA225" s="165"/>
      <c r="AB225" s="138"/>
    </row>
    <row r="226" spans="27:28">
      <c r="AA226" s="165"/>
      <c r="AB226" s="138"/>
    </row>
    <row r="227" spans="27:28">
      <c r="AA227" s="165"/>
      <c r="AB227" s="138"/>
    </row>
    <row r="228" spans="27:28">
      <c r="AA228" s="165"/>
      <c r="AB228" s="138"/>
    </row>
    <row r="229" spans="27:28">
      <c r="AA229" s="165"/>
      <c r="AB229" s="138"/>
    </row>
    <row r="230" spans="27:28">
      <c r="AA230" s="165"/>
      <c r="AB230" s="138"/>
    </row>
    <row r="231" spans="27:28">
      <c r="AA231" s="165"/>
      <c r="AB231" s="138"/>
    </row>
    <row r="232" spans="27:28">
      <c r="AA232" s="165"/>
      <c r="AB232" s="138"/>
    </row>
    <row r="233" spans="27:28">
      <c r="AA233" s="165"/>
      <c r="AB233" s="138"/>
    </row>
    <row r="234" spans="27:28">
      <c r="AA234" s="165"/>
      <c r="AB234" s="138"/>
    </row>
    <row r="235" spans="27:28">
      <c r="AA235" s="165"/>
      <c r="AB235" s="138"/>
    </row>
    <row r="236" spans="27:28">
      <c r="AA236" s="165"/>
      <c r="AB236" s="138"/>
    </row>
    <row r="237" spans="27:28">
      <c r="AA237" s="165"/>
      <c r="AB237" s="138"/>
    </row>
    <row r="238" spans="27:28">
      <c r="AA238" s="165"/>
      <c r="AB238" s="138"/>
    </row>
    <row r="239" spans="27:28">
      <c r="AA239" s="165"/>
      <c r="AB239" s="138"/>
    </row>
    <row r="240" spans="27:28">
      <c r="AA240" s="165"/>
      <c r="AB240" s="138"/>
    </row>
    <row r="241" spans="27:28">
      <c r="AA241" s="165"/>
      <c r="AB241" s="138"/>
    </row>
    <row r="242" spans="27:28">
      <c r="AA242" s="165"/>
      <c r="AB242" s="138"/>
    </row>
    <row r="243" spans="27:28">
      <c r="AA243" s="165"/>
      <c r="AB243" s="138"/>
    </row>
    <row r="244" spans="27:28">
      <c r="AA244" s="165"/>
      <c r="AB244" s="138"/>
    </row>
    <row r="245" spans="27:28">
      <c r="AA245" s="165"/>
      <c r="AB245" s="138"/>
    </row>
    <row r="246" spans="27:28">
      <c r="AA246" s="165"/>
      <c r="AB246" s="138"/>
    </row>
    <row r="247" spans="27:28">
      <c r="AA247" s="165"/>
      <c r="AB247" s="138"/>
    </row>
  </sheetData>
  <sheetProtection selectLockedCells="1"/>
  <mergeCells count="15">
    <mergeCell ref="AJ12:AL12"/>
    <mergeCell ref="B41:N41"/>
    <mergeCell ref="R41:U41"/>
    <mergeCell ref="R43:S43"/>
    <mergeCell ref="AJ10:AM10"/>
    <mergeCell ref="A11:P11"/>
    <mergeCell ref="Q11:V11"/>
    <mergeCell ref="W11:AB11"/>
    <mergeCell ref="AC11:AG11"/>
    <mergeCell ref="P8:AA8"/>
    <mergeCell ref="A1:AG1"/>
    <mergeCell ref="AA4:AG4"/>
    <mergeCell ref="AA5:AG5"/>
    <mergeCell ref="B5:P5"/>
    <mergeCell ref="A2:AG2"/>
  </mergeCells>
  <dataValidations count="2">
    <dataValidation allowBlank="1" showInputMessage="1" showErrorMessage="1" promptTitle="Original Expense" prompt="Should equal cell in column W.  It may be off by a few cents due to rounding." sqref="O16:O39" xr:uid="{E70322A4-40E3-49EB-A72C-9436CE82A27B}"/>
    <dataValidation allowBlank="1" showInputMessage="1" showErrorMessage="1" promptTitle="Cost to be Adjusted" prompt="Should equal cell in column V.  It may be off by a few cents due to rounding." sqref="P16:P39" xr:uid="{9CA04CE8-DBDE-4516-A67C-D09FA1A77810}"/>
  </dataValidations>
  <printOptions horizontalCentered="1"/>
  <pageMargins left="0.2" right="0.2" top="0.4" bottom="0.4" header="0.25" footer="0.3"/>
  <pageSetup scale="44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75A1A8A8-B1B1-49AC-83BB-F1C7A97D0973}">
          <x14:formula1>
            <xm:f>List!$C$2:$C$4</xm:f>
          </x14:formula1>
          <xm:sqref>I13:I1048576</xm:sqref>
        </x14:dataValidation>
        <x14:dataValidation type="list" allowBlank="1" showInputMessage="1" showErrorMessage="1" xr:uid="{14A90E09-FE9B-4407-9D22-45ABF8C0AB1F}">
          <x14:formula1>
            <xm:f>List!$G$2:$G$3</xm:f>
          </x14:formula1>
          <xm:sqref>J13:J1048576</xm:sqref>
        </x14:dataValidation>
        <x14:dataValidation type="list" allowBlank="1" showInputMessage="1" showErrorMessage="1" xr:uid="{7ADA35DE-5283-4EE7-8B8F-59E6EB6A9091}">
          <x14:formula1>
            <xm:f>List!$A$2:$A$3</xm:f>
          </x14:formula1>
          <xm:sqref>K13:K1048576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AEE1A5-5EB8-44E2-8F3D-9DEBE4AB0BB8}">
  <sheetPr codeName="Sheet6">
    <tabColor rgb="FFFFFFCC"/>
    <pageSetUpPr fitToPage="1"/>
  </sheetPr>
  <dimension ref="A1:AI247"/>
  <sheetViews>
    <sheetView zoomScale="77" zoomScaleNormal="77" workbookViewId="0">
      <pane xSplit="1" ySplit="15" topLeftCell="B16" activePane="bottomRight" state="frozen"/>
      <selection pane="topRight" activeCell="B1" sqref="B1"/>
      <selection pane="bottomLeft" activeCell="A16" sqref="A16"/>
      <selection pane="bottomRight" activeCell="Q3" sqref="Q1:Q1048576"/>
    </sheetView>
  </sheetViews>
  <sheetFormatPr defaultColWidth="9.08203125" defaultRowHeight="14"/>
  <cols>
    <col min="1" max="1" width="8.75" style="122" customWidth="1"/>
    <col min="2" max="2" width="6.75" style="122" customWidth="1"/>
    <col min="3" max="3" width="5.83203125" style="122" bestFit="1" customWidth="1"/>
    <col min="4" max="4" width="8.58203125" style="122" customWidth="1"/>
    <col min="5" max="5" width="9" style="122" customWidth="1"/>
    <col min="6" max="6" width="10.5" style="122" customWidth="1"/>
    <col min="7" max="7" width="10.83203125" style="122" customWidth="1"/>
    <col min="8" max="11" width="7.75" style="122" customWidth="1"/>
    <col min="12" max="12" width="10.58203125" style="122" customWidth="1"/>
    <col min="13" max="13" width="9.58203125" style="122" customWidth="1"/>
    <col min="14" max="14" width="7.83203125" style="116" bestFit="1" customWidth="1"/>
    <col min="15" max="15" width="7.58203125" style="116" bestFit="1" customWidth="1"/>
    <col min="16" max="16" width="7" style="116" bestFit="1" customWidth="1"/>
    <col min="17" max="17" width="7.25" style="116" bestFit="1" customWidth="1"/>
    <col min="18" max="18" width="9.83203125" style="116" customWidth="1"/>
    <col min="19" max="19" width="10.08203125" style="116" customWidth="1"/>
    <col min="20" max="22" width="11.33203125" style="116" customWidth="1"/>
    <col min="23" max="23" width="8" style="116" customWidth="1"/>
    <col min="24" max="24" width="6.33203125" style="138" customWidth="1"/>
    <col min="25" max="25" width="9.83203125" style="116" customWidth="1"/>
    <col min="26" max="27" width="10.08203125" style="116" customWidth="1"/>
    <col min="28" max="28" width="26.58203125" style="116" customWidth="1"/>
    <col min="29" max="29" width="2.58203125" style="116" customWidth="1"/>
    <col min="30" max="30" width="3.25" style="116" customWidth="1"/>
    <col min="31" max="31" width="28.25" style="116" customWidth="1"/>
    <col min="32" max="32" width="11.5" style="116" customWidth="1"/>
    <col min="33" max="33" width="9.58203125" style="116" bestFit="1" customWidth="1"/>
    <col min="34" max="34" width="11.08203125" style="116" bestFit="1" customWidth="1"/>
    <col min="35" max="16384" width="9.08203125" style="116"/>
  </cols>
  <sheetData>
    <row r="1" spans="1:34" ht="23.25" customHeight="1">
      <c r="A1" s="307" t="s">
        <v>183</v>
      </c>
      <c r="B1" s="308"/>
      <c r="C1" s="308"/>
      <c r="D1" s="308"/>
      <c r="E1" s="308"/>
      <c r="F1" s="308"/>
      <c r="G1" s="308"/>
      <c r="H1" s="308"/>
      <c r="I1" s="308"/>
      <c r="J1" s="308"/>
      <c r="K1" s="308"/>
      <c r="L1" s="308"/>
      <c r="M1" s="308"/>
      <c r="N1" s="308"/>
      <c r="O1" s="308"/>
      <c r="P1" s="308"/>
      <c r="Q1" s="308"/>
      <c r="R1" s="308"/>
      <c r="S1" s="308"/>
      <c r="T1" s="308"/>
      <c r="U1" s="308"/>
      <c r="V1" s="308"/>
      <c r="W1" s="308"/>
      <c r="X1" s="340"/>
      <c r="Y1" s="340"/>
      <c r="Z1" s="308"/>
      <c r="AA1" s="308"/>
      <c r="AB1" s="309"/>
    </row>
    <row r="2" spans="1:34" ht="18">
      <c r="A2" s="346" t="s">
        <v>167</v>
      </c>
      <c r="B2" s="347"/>
      <c r="C2" s="347"/>
      <c r="D2" s="347"/>
      <c r="E2" s="347"/>
      <c r="F2" s="347"/>
      <c r="G2" s="347"/>
      <c r="H2" s="347"/>
      <c r="I2" s="347"/>
      <c r="J2" s="347"/>
      <c r="K2" s="347"/>
      <c r="L2" s="347"/>
      <c r="M2" s="347"/>
      <c r="N2" s="347"/>
      <c r="O2" s="347"/>
      <c r="P2" s="347"/>
      <c r="Q2" s="347"/>
      <c r="R2" s="347"/>
      <c r="S2" s="347"/>
      <c r="T2" s="347"/>
      <c r="U2" s="347"/>
      <c r="V2" s="347"/>
      <c r="W2" s="347"/>
      <c r="X2" s="347"/>
      <c r="Y2" s="347"/>
      <c r="Z2" s="347"/>
      <c r="AA2" s="347"/>
      <c r="AB2" s="348"/>
    </row>
    <row r="3" spans="1:34" ht="18.5" thickBot="1">
      <c r="A3" s="117"/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  <c r="Q3" s="118"/>
      <c r="R3" s="118"/>
      <c r="S3" s="118"/>
      <c r="T3" s="118"/>
      <c r="U3" s="118"/>
      <c r="V3" s="118"/>
      <c r="W3" s="118"/>
      <c r="X3" s="118"/>
      <c r="Y3" s="118"/>
      <c r="Z3" s="118"/>
      <c r="AA3" s="118"/>
      <c r="AB3" s="119"/>
    </row>
    <row r="4" spans="1:34" ht="31.5" customHeight="1">
      <c r="A4" s="205" t="s">
        <v>10</v>
      </c>
      <c r="B4" s="341"/>
      <c r="C4" s="341"/>
      <c r="D4" s="195"/>
      <c r="E4" s="195"/>
      <c r="H4" s="123"/>
      <c r="I4" s="123"/>
      <c r="L4" s="124"/>
      <c r="M4" s="123"/>
      <c r="N4" s="310" t="s">
        <v>5</v>
      </c>
      <c r="O4" s="311"/>
      <c r="P4" s="311"/>
      <c r="Q4" s="311"/>
      <c r="R4" s="311"/>
      <c r="S4" s="311"/>
      <c r="T4" s="311"/>
      <c r="U4" s="311"/>
      <c r="V4" s="311"/>
      <c r="W4" s="311"/>
      <c r="X4" s="311"/>
      <c r="Y4" s="311"/>
      <c r="Z4" s="311"/>
      <c r="AA4" s="311"/>
      <c r="AB4" s="312"/>
    </row>
    <row r="5" spans="1:34" ht="35.25" customHeight="1" thickBot="1">
      <c r="A5" s="226" t="s">
        <v>151</v>
      </c>
      <c r="B5" s="342"/>
      <c r="C5" s="342"/>
      <c r="D5" s="306"/>
      <c r="E5" s="306"/>
      <c r="F5" s="306"/>
      <c r="G5" s="306"/>
      <c r="H5" s="124"/>
      <c r="I5" s="123"/>
      <c r="M5" s="123"/>
      <c r="N5" s="343"/>
      <c r="O5" s="344"/>
      <c r="P5" s="344"/>
      <c r="Q5" s="344"/>
      <c r="R5" s="344"/>
      <c r="S5" s="344"/>
      <c r="T5" s="344"/>
      <c r="U5" s="344"/>
      <c r="V5" s="344"/>
      <c r="W5" s="344"/>
      <c r="X5" s="344"/>
      <c r="Y5" s="344"/>
      <c r="Z5" s="344"/>
      <c r="AA5" s="344"/>
      <c r="AB5" s="345"/>
    </row>
    <row r="6" spans="1:34" ht="12" customHeight="1" thickBot="1">
      <c r="A6" s="128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  <c r="M6" s="124"/>
      <c r="N6" s="124"/>
      <c r="O6" s="124"/>
      <c r="P6" s="124"/>
      <c r="Q6" s="124"/>
      <c r="R6" s="124"/>
      <c r="S6" s="124"/>
      <c r="T6" s="124"/>
      <c r="U6" s="124"/>
      <c r="V6" s="124"/>
      <c r="W6" s="124"/>
      <c r="X6" s="124"/>
      <c r="Y6" s="124"/>
      <c r="Z6" s="124"/>
      <c r="AA6" s="124"/>
      <c r="AB6" s="129"/>
    </row>
    <row r="7" spans="1:34" ht="7.5" customHeight="1">
      <c r="A7" s="130"/>
      <c r="B7" s="131"/>
      <c r="C7" s="131"/>
      <c r="D7" s="131"/>
      <c r="E7" s="131"/>
      <c r="F7" s="131"/>
      <c r="G7" s="131"/>
      <c r="H7" s="131"/>
      <c r="I7" s="131"/>
      <c r="J7" s="131"/>
      <c r="K7" s="131"/>
      <c r="L7" s="131"/>
      <c r="M7" s="131"/>
      <c r="N7" s="131"/>
      <c r="O7" s="131"/>
      <c r="P7" s="131"/>
      <c r="Q7" s="131"/>
      <c r="R7" s="131"/>
      <c r="S7" s="131"/>
      <c r="T7" s="131"/>
      <c r="U7" s="131"/>
      <c r="V7" s="131"/>
      <c r="W7" s="131"/>
      <c r="X7" s="131"/>
      <c r="Y7" s="131"/>
      <c r="Z7" s="131"/>
      <c r="AA7" s="131"/>
      <c r="AB7" s="132"/>
    </row>
    <row r="8" spans="1:34" ht="24" customHeight="1">
      <c r="A8" s="128" t="s">
        <v>59</v>
      </c>
      <c r="B8" s="124"/>
      <c r="C8" s="124"/>
      <c r="D8" s="124"/>
      <c r="E8" s="124"/>
      <c r="F8" s="124"/>
      <c r="G8" s="124"/>
      <c r="H8" s="124"/>
      <c r="I8" s="124"/>
      <c r="J8" s="148"/>
      <c r="K8" s="148"/>
      <c r="L8" s="148"/>
      <c r="M8" s="148"/>
      <c r="N8" s="339"/>
      <c r="O8" s="339"/>
      <c r="P8" s="339"/>
      <c r="Q8" s="339"/>
      <c r="R8" s="339"/>
      <c r="S8" s="339"/>
      <c r="T8" s="339"/>
      <c r="U8" s="148"/>
      <c r="V8" s="148"/>
      <c r="W8" s="148"/>
      <c r="X8" s="148"/>
      <c r="Y8" s="148"/>
      <c r="Z8" s="148"/>
      <c r="AA8" s="148"/>
      <c r="AB8" s="129"/>
    </row>
    <row r="9" spans="1:34" ht="24" customHeight="1" thickBot="1">
      <c r="A9" s="133" t="s">
        <v>60</v>
      </c>
      <c r="B9" s="134"/>
      <c r="C9" s="134"/>
      <c r="D9" s="134"/>
      <c r="E9" s="134"/>
      <c r="F9" s="134"/>
      <c r="G9" s="134"/>
      <c r="H9" s="134" t="s">
        <v>61</v>
      </c>
      <c r="I9" s="134"/>
      <c r="J9" s="134"/>
      <c r="K9" s="134"/>
      <c r="L9" s="134"/>
      <c r="M9" s="134"/>
      <c r="N9" s="134"/>
      <c r="O9" s="134"/>
      <c r="P9" s="134"/>
      <c r="Q9" s="134"/>
      <c r="R9" s="134"/>
      <c r="S9" s="134"/>
      <c r="T9" s="134"/>
      <c r="U9" s="134"/>
      <c r="V9" s="134"/>
      <c r="W9" s="134"/>
      <c r="X9" s="134"/>
      <c r="Y9" s="134"/>
      <c r="Z9" s="134"/>
      <c r="AA9" s="134"/>
      <c r="AB9" s="135"/>
    </row>
    <row r="10" spans="1:34" ht="12" customHeight="1" thickBot="1">
      <c r="A10" s="133"/>
      <c r="B10" s="134"/>
      <c r="C10" s="134"/>
      <c r="D10" s="134"/>
      <c r="E10" s="134"/>
      <c r="F10" s="134"/>
      <c r="G10" s="134"/>
      <c r="H10" s="134"/>
      <c r="I10" s="134"/>
      <c r="J10" s="134"/>
      <c r="K10" s="134"/>
      <c r="L10" s="134"/>
      <c r="M10" s="134"/>
      <c r="N10" s="134"/>
      <c r="O10" s="134"/>
      <c r="P10" s="134"/>
      <c r="Q10" s="134"/>
      <c r="R10" s="134"/>
      <c r="S10" s="134"/>
      <c r="T10" s="134"/>
      <c r="U10" s="134"/>
      <c r="V10" s="134"/>
      <c r="W10" s="134"/>
      <c r="X10" s="134"/>
      <c r="Y10" s="134"/>
      <c r="Z10" s="134"/>
      <c r="AA10" s="134"/>
      <c r="AB10" s="135"/>
      <c r="AE10" s="326" t="s">
        <v>62</v>
      </c>
      <c r="AF10" s="326"/>
      <c r="AG10" s="326"/>
      <c r="AH10" s="326"/>
    </row>
    <row r="11" spans="1:34" ht="24" customHeight="1" thickBot="1">
      <c r="A11" s="327" t="s">
        <v>184</v>
      </c>
      <c r="B11" s="328"/>
      <c r="C11" s="328"/>
      <c r="D11" s="328"/>
      <c r="E11" s="328"/>
      <c r="F11" s="328"/>
      <c r="G11" s="329"/>
      <c r="H11" s="330" t="s">
        <v>17</v>
      </c>
      <c r="I11" s="331"/>
      <c r="J11" s="331"/>
      <c r="K11" s="331"/>
      <c r="L11" s="331"/>
      <c r="M11" s="332"/>
      <c r="N11" s="333" t="s">
        <v>64</v>
      </c>
      <c r="O11" s="334"/>
      <c r="P11" s="334"/>
      <c r="Q11" s="334"/>
      <c r="R11" s="334"/>
      <c r="S11" s="335"/>
      <c r="T11" s="336" t="s">
        <v>65</v>
      </c>
      <c r="U11" s="337"/>
      <c r="V11" s="337"/>
      <c r="W11" s="337"/>
      <c r="X11" s="337"/>
      <c r="Y11" s="337"/>
      <c r="Z11" s="337"/>
      <c r="AA11" s="337"/>
      <c r="AB11" s="338"/>
    </row>
    <row r="12" spans="1:34" s="136" customFormat="1" ht="42.5" thickBot="1">
      <c r="A12" s="72" t="s">
        <v>135</v>
      </c>
      <c r="B12" s="73" t="s">
        <v>146</v>
      </c>
      <c r="C12" s="73" t="s">
        <v>145</v>
      </c>
      <c r="D12" s="73" t="s">
        <v>138</v>
      </c>
      <c r="E12" s="73" t="s">
        <v>139</v>
      </c>
      <c r="F12" s="73" t="s">
        <v>152</v>
      </c>
      <c r="G12" s="73" t="s">
        <v>153</v>
      </c>
      <c r="H12" s="51" t="s">
        <v>28</v>
      </c>
      <c r="I12" s="41" t="s">
        <v>29</v>
      </c>
      <c r="J12" s="41" t="s">
        <v>30</v>
      </c>
      <c r="K12" s="41" t="s">
        <v>32</v>
      </c>
      <c r="L12" s="41" t="s">
        <v>68</v>
      </c>
      <c r="M12" s="42" t="s">
        <v>69</v>
      </c>
      <c r="N12" s="43" t="s">
        <v>28</v>
      </c>
      <c r="O12" s="44" t="s">
        <v>29</v>
      </c>
      <c r="P12" s="44" t="s">
        <v>30</v>
      </c>
      <c r="Q12" s="44" t="s">
        <v>32</v>
      </c>
      <c r="R12" s="45" t="s">
        <v>68</v>
      </c>
      <c r="S12" s="46" t="s">
        <v>69</v>
      </c>
      <c r="T12" s="47" t="s">
        <v>70</v>
      </c>
      <c r="U12" s="48" t="s">
        <v>71</v>
      </c>
      <c r="V12" s="49" t="s">
        <v>72</v>
      </c>
      <c r="W12" s="49" t="s">
        <v>73</v>
      </c>
      <c r="X12" s="49" t="s">
        <v>147</v>
      </c>
      <c r="Y12" s="49" t="s">
        <v>148</v>
      </c>
      <c r="Z12" s="49" t="s">
        <v>149</v>
      </c>
      <c r="AA12" s="49" t="s">
        <v>169</v>
      </c>
      <c r="AB12" s="50" t="s">
        <v>19</v>
      </c>
      <c r="AE12" s="319" t="s">
        <v>74</v>
      </c>
      <c r="AF12" s="320"/>
      <c r="AG12" s="321"/>
    </row>
    <row r="13" spans="1:34" s="137" customFormat="1" ht="18" customHeight="1">
      <c r="A13" s="227">
        <v>1234</v>
      </c>
      <c r="B13" s="94" t="s">
        <v>136</v>
      </c>
      <c r="C13" s="94" t="s">
        <v>142</v>
      </c>
      <c r="D13" s="94" t="s">
        <v>78</v>
      </c>
      <c r="E13" s="94" t="s">
        <v>140</v>
      </c>
      <c r="F13" s="97">
        <v>7500</v>
      </c>
      <c r="G13" s="97">
        <v>7500</v>
      </c>
      <c r="H13" s="93" t="s">
        <v>37</v>
      </c>
      <c r="I13" s="94" t="s">
        <v>38</v>
      </c>
      <c r="J13" s="94" t="s">
        <v>39</v>
      </c>
      <c r="K13" s="94" t="s">
        <v>41</v>
      </c>
      <c r="L13" s="98">
        <v>0.81333</v>
      </c>
      <c r="M13" s="99">
        <f t="shared" ref="M13:M39" si="0">F13*L13</f>
        <v>6099.9750000000004</v>
      </c>
      <c r="N13" s="100" t="s">
        <v>37</v>
      </c>
      <c r="O13" s="101" t="s">
        <v>38</v>
      </c>
      <c r="P13" s="101" t="s">
        <v>39</v>
      </c>
      <c r="Q13" s="101" t="s">
        <v>42</v>
      </c>
      <c r="R13" s="102">
        <v>0.18667</v>
      </c>
      <c r="S13" s="103">
        <f t="shared" ref="S13:S39" si="1">F13*R13</f>
        <v>1400.0250000000001</v>
      </c>
      <c r="T13" s="104">
        <f>M13</f>
        <v>6099.9750000000004</v>
      </c>
      <c r="U13" s="105">
        <f>S13</f>
        <v>1400.0250000000001</v>
      </c>
      <c r="V13" s="106">
        <f>SUM(T13:U13)</f>
        <v>7500</v>
      </c>
      <c r="W13" s="107">
        <f t="shared" ref="W13:W39" si="2">L13+R13</f>
        <v>1</v>
      </c>
      <c r="X13" s="265">
        <v>12</v>
      </c>
      <c r="Y13" s="106">
        <f>M13*X13</f>
        <v>73199.700000000012</v>
      </c>
      <c r="Z13" s="106">
        <f>S13*X13</f>
        <v>16800.300000000003</v>
      </c>
      <c r="AA13" s="106">
        <f>+Y13+Z13</f>
        <v>90000.000000000015</v>
      </c>
      <c r="AB13" s="108" t="s">
        <v>43</v>
      </c>
      <c r="AE13" s="149" t="s">
        <v>79</v>
      </c>
      <c r="AF13" s="179">
        <v>2100</v>
      </c>
      <c r="AG13" s="150"/>
    </row>
    <row r="14" spans="1:34" ht="18" customHeight="1">
      <c r="A14" s="228">
        <v>5678</v>
      </c>
      <c r="B14" s="207" t="s">
        <v>136</v>
      </c>
      <c r="C14" s="207" t="s">
        <v>143</v>
      </c>
      <c r="D14" s="207" t="s">
        <v>83</v>
      </c>
      <c r="E14" s="207" t="s">
        <v>141</v>
      </c>
      <c r="F14" s="210">
        <v>7000</v>
      </c>
      <c r="G14" s="210">
        <v>7000</v>
      </c>
      <c r="H14" s="206" t="s">
        <v>84</v>
      </c>
      <c r="I14" s="207" t="s">
        <v>38</v>
      </c>
      <c r="J14" s="207" t="s">
        <v>85</v>
      </c>
      <c r="K14" s="207" t="s">
        <v>41</v>
      </c>
      <c r="L14" s="211">
        <v>0</v>
      </c>
      <c r="M14" s="212">
        <f t="shared" si="0"/>
        <v>0</v>
      </c>
      <c r="N14" s="213" t="s">
        <v>84</v>
      </c>
      <c r="O14" s="214" t="s">
        <v>38</v>
      </c>
      <c r="P14" s="214" t="s">
        <v>85</v>
      </c>
      <c r="Q14" s="214" t="s">
        <v>42</v>
      </c>
      <c r="R14" s="215">
        <v>1</v>
      </c>
      <c r="S14" s="216">
        <f t="shared" si="1"/>
        <v>7000</v>
      </c>
      <c r="T14" s="217">
        <f>M14</f>
        <v>0</v>
      </c>
      <c r="U14" s="218">
        <f>S14</f>
        <v>7000</v>
      </c>
      <c r="V14" s="219">
        <f t="shared" ref="V14" si="3">SUM(T14:U14)</f>
        <v>7000</v>
      </c>
      <c r="W14" s="220">
        <f t="shared" si="2"/>
        <v>1</v>
      </c>
      <c r="X14" s="266">
        <v>3</v>
      </c>
      <c r="Y14" s="219">
        <f>M14*X14</f>
        <v>0</v>
      </c>
      <c r="Z14" s="219">
        <f>S14*X14</f>
        <v>21000</v>
      </c>
      <c r="AA14" s="219">
        <f t="shared" ref="AA14:AA38" si="4">+Y14+Z14</f>
        <v>21000</v>
      </c>
      <c r="AB14" s="221" t="s">
        <v>86</v>
      </c>
      <c r="AC14" s="137"/>
      <c r="AE14" s="149" t="s">
        <v>87</v>
      </c>
      <c r="AF14" s="180">
        <v>3</v>
      </c>
      <c r="AG14" s="150"/>
    </row>
    <row r="15" spans="1:34" ht="18" customHeight="1" thickBot="1">
      <c r="A15" s="229" t="s">
        <v>137</v>
      </c>
      <c r="B15" s="167" t="s">
        <v>136</v>
      </c>
      <c r="C15" s="167" t="s">
        <v>144</v>
      </c>
      <c r="D15" s="167" t="s">
        <v>91</v>
      </c>
      <c r="E15" s="167" t="s">
        <v>165</v>
      </c>
      <c r="F15" s="170">
        <v>6600</v>
      </c>
      <c r="G15" s="170">
        <v>600</v>
      </c>
      <c r="H15" s="166" t="s">
        <v>45</v>
      </c>
      <c r="I15" s="167" t="s">
        <v>38</v>
      </c>
      <c r="J15" s="167" t="s">
        <v>92</v>
      </c>
      <c r="K15" s="167" t="s">
        <v>41</v>
      </c>
      <c r="L15" s="171">
        <v>0.90910000000000002</v>
      </c>
      <c r="M15" s="172">
        <f t="shared" si="0"/>
        <v>6000.06</v>
      </c>
      <c r="N15" s="173" t="s">
        <v>94</v>
      </c>
      <c r="O15" s="167" t="s">
        <v>95</v>
      </c>
      <c r="P15" s="167" t="s">
        <v>92</v>
      </c>
      <c r="Q15" s="167" t="s">
        <v>41</v>
      </c>
      <c r="R15" s="92">
        <f>1-L15</f>
        <v>9.0899999999999981E-2</v>
      </c>
      <c r="S15" s="88">
        <f t="shared" si="1"/>
        <v>599.93999999999983</v>
      </c>
      <c r="T15" s="89">
        <f>M15-S15</f>
        <v>5400.1200000000008</v>
      </c>
      <c r="U15" s="90">
        <f>S15</f>
        <v>599.93999999999983</v>
      </c>
      <c r="V15" s="91">
        <f>SUM(T15:U15)</f>
        <v>6000.06</v>
      </c>
      <c r="W15" s="92">
        <f t="shared" si="2"/>
        <v>1</v>
      </c>
      <c r="X15" s="267">
        <v>1</v>
      </c>
      <c r="Y15" s="91">
        <f>M15*X15</f>
        <v>6000.06</v>
      </c>
      <c r="Z15" s="91">
        <f>S15*X15</f>
        <v>599.93999999999983</v>
      </c>
      <c r="AA15" s="91">
        <f t="shared" si="4"/>
        <v>6600</v>
      </c>
      <c r="AB15" s="174" t="s">
        <v>96</v>
      </c>
      <c r="AE15" s="149" t="s">
        <v>97</v>
      </c>
      <c r="AF15" s="178">
        <f>AF13*AF14</f>
        <v>6300</v>
      </c>
      <c r="AG15" s="150"/>
    </row>
    <row r="16" spans="1:34" ht="24" customHeight="1">
      <c r="A16" s="230"/>
      <c r="B16" s="2"/>
      <c r="C16" s="2"/>
      <c r="D16" s="2"/>
      <c r="E16" s="2"/>
      <c r="F16" s="110"/>
      <c r="G16" s="58"/>
      <c r="H16" s="52"/>
      <c r="I16" s="2"/>
      <c r="J16" s="2"/>
      <c r="K16" s="2"/>
      <c r="L16" s="113"/>
      <c r="M16" s="175">
        <f t="shared" si="0"/>
        <v>0</v>
      </c>
      <c r="N16" s="1"/>
      <c r="O16" s="3"/>
      <c r="P16" s="3"/>
      <c r="Q16" s="3"/>
      <c r="R16" s="40"/>
      <c r="S16" s="70">
        <f t="shared" si="1"/>
        <v>0</v>
      </c>
      <c r="T16" s="67">
        <f t="shared" ref="T16:T38" si="5">M16</f>
        <v>0</v>
      </c>
      <c r="U16" s="68">
        <f>S16</f>
        <v>0</v>
      </c>
      <c r="V16" s="69">
        <f t="shared" ref="V16:V38" si="6">SUM(T16:U16)</f>
        <v>0</v>
      </c>
      <c r="W16" s="65">
        <f t="shared" si="2"/>
        <v>0</v>
      </c>
      <c r="X16" s="261"/>
      <c r="Y16" s="69">
        <f>T16*X16</f>
        <v>0</v>
      </c>
      <c r="Z16" s="69">
        <f>U16*X16</f>
        <v>0</v>
      </c>
      <c r="AA16" s="268">
        <f t="shared" si="4"/>
        <v>0</v>
      </c>
      <c r="AB16" s="4"/>
      <c r="AD16" s="138"/>
      <c r="AE16" s="149" t="s">
        <v>98</v>
      </c>
      <c r="AF16" s="194">
        <v>7500</v>
      </c>
      <c r="AG16" s="150"/>
    </row>
    <row r="17" spans="1:35" ht="24" customHeight="1">
      <c r="A17" s="230"/>
      <c r="B17" s="2"/>
      <c r="C17" s="2"/>
      <c r="D17" s="2"/>
      <c r="E17" s="2"/>
      <c r="F17" s="110"/>
      <c r="G17" s="58"/>
      <c r="H17" s="52"/>
      <c r="I17" s="2"/>
      <c r="J17" s="2"/>
      <c r="K17" s="2"/>
      <c r="L17" s="113"/>
      <c r="M17" s="175">
        <f t="shared" si="0"/>
        <v>0</v>
      </c>
      <c r="N17" s="1"/>
      <c r="O17" s="3"/>
      <c r="P17" s="3"/>
      <c r="Q17" s="3"/>
      <c r="R17" s="40"/>
      <c r="S17" s="70">
        <f t="shared" si="1"/>
        <v>0</v>
      </c>
      <c r="T17" s="67">
        <f t="shared" si="5"/>
        <v>0</v>
      </c>
      <c r="U17" s="68">
        <f>S17</f>
        <v>0</v>
      </c>
      <c r="V17" s="69">
        <f t="shared" si="6"/>
        <v>0</v>
      </c>
      <c r="W17" s="65">
        <f t="shared" si="2"/>
        <v>0</v>
      </c>
      <c r="X17" s="261"/>
      <c r="Y17" s="69">
        <f t="shared" ref="Y17:Y38" si="7">T17*X17</f>
        <v>0</v>
      </c>
      <c r="Z17" s="69">
        <f t="shared" ref="Z17:Z38" si="8">U17*X17</f>
        <v>0</v>
      </c>
      <c r="AA17" s="268">
        <f t="shared" si="4"/>
        <v>0</v>
      </c>
      <c r="AB17" s="4"/>
      <c r="AC17" s="138"/>
      <c r="AD17" s="138"/>
      <c r="AE17" s="151" t="s">
        <v>99</v>
      </c>
      <c r="AF17" s="181">
        <v>6</v>
      </c>
      <c r="AG17" s="152"/>
    </row>
    <row r="18" spans="1:35" ht="24" customHeight="1">
      <c r="A18" s="230"/>
      <c r="B18" s="2"/>
      <c r="C18" s="2"/>
      <c r="D18" s="2"/>
      <c r="E18" s="2"/>
      <c r="F18" s="110"/>
      <c r="G18" s="58"/>
      <c r="H18" s="52"/>
      <c r="I18" s="2"/>
      <c r="J18" s="2"/>
      <c r="K18" s="2"/>
      <c r="L18" s="113"/>
      <c r="M18" s="175">
        <f t="shared" si="0"/>
        <v>0</v>
      </c>
      <c r="N18" s="1"/>
      <c r="O18" s="3"/>
      <c r="P18" s="3"/>
      <c r="Q18" s="3"/>
      <c r="R18" s="40"/>
      <c r="S18" s="70">
        <f t="shared" si="1"/>
        <v>0</v>
      </c>
      <c r="T18" s="67">
        <f t="shared" si="5"/>
        <v>0</v>
      </c>
      <c r="U18" s="68">
        <f t="shared" ref="U18:U26" si="9">S18</f>
        <v>0</v>
      </c>
      <c r="V18" s="69">
        <f t="shared" si="6"/>
        <v>0</v>
      </c>
      <c r="W18" s="65">
        <f t="shared" si="2"/>
        <v>0</v>
      </c>
      <c r="X18" s="261"/>
      <c r="Y18" s="69">
        <f t="shared" si="7"/>
        <v>0</v>
      </c>
      <c r="Z18" s="69">
        <f t="shared" si="8"/>
        <v>0</v>
      </c>
      <c r="AA18" s="268">
        <f t="shared" si="4"/>
        <v>0</v>
      </c>
      <c r="AB18" s="4"/>
      <c r="AC18" s="138"/>
      <c r="AE18" s="222" t="s">
        <v>100</v>
      </c>
      <c r="AF18" s="223">
        <f>(AF15/AF16)/AF17</f>
        <v>0.13999999999999999</v>
      </c>
      <c r="AG18" s="224">
        <f>AF18</f>
        <v>0.13999999999999999</v>
      </c>
    </row>
    <row r="19" spans="1:35" ht="24" customHeight="1" thickBot="1">
      <c r="A19" s="230"/>
      <c r="B19" s="2"/>
      <c r="C19" s="2"/>
      <c r="D19" s="2"/>
      <c r="E19" s="2"/>
      <c r="F19" s="110"/>
      <c r="G19" s="58"/>
      <c r="H19" s="52"/>
      <c r="I19" s="2"/>
      <c r="J19" s="2"/>
      <c r="K19" s="2"/>
      <c r="L19" s="113"/>
      <c r="M19" s="175">
        <f t="shared" si="0"/>
        <v>0</v>
      </c>
      <c r="N19" s="1"/>
      <c r="O19" s="3"/>
      <c r="P19" s="3"/>
      <c r="Q19" s="3"/>
      <c r="R19" s="40"/>
      <c r="S19" s="70">
        <f t="shared" si="1"/>
        <v>0</v>
      </c>
      <c r="T19" s="67">
        <f t="shared" si="5"/>
        <v>0</v>
      </c>
      <c r="U19" s="68">
        <f t="shared" si="9"/>
        <v>0</v>
      </c>
      <c r="V19" s="69">
        <f t="shared" si="6"/>
        <v>0</v>
      </c>
      <c r="W19" s="65">
        <f t="shared" si="2"/>
        <v>0</v>
      </c>
      <c r="X19" s="261"/>
      <c r="Y19" s="69">
        <f t="shared" si="7"/>
        <v>0</v>
      </c>
      <c r="Z19" s="69">
        <f t="shared" si="8"/>
        <v>0</v>
      </c>
      <c r="AA19" s="268">
        <f t="shared" si="4"/>
        <v>0</v>
      </c>
      <c r="AB19" s="4"/>
      <c r="AC19" s="138"/>
      <c r="AE19" s="153" t="s">
        <v>101</v>
      </c>
      <c r="AF19" s="160"/>
      <c r="AG19" s="191">
        <f>1-AG18</f>
        <v>0.86</v>
      </c>
    </row>
    <row r="20" spans="1:35" ht="24" customHeight="1" thickBot="1">
      <c r="A20" s="230"/>
      <c r="B20" s="2"/>
      <c r="C20" s="2"/>
      <c r="D20" s="2"/>
      <c r="E20" s="2"/>
      <c r="F20" s="110"/>
      <c r="G20" s="58"/>
      <c r="H20" s="52"/>
      <c r="I20" s="2"/>
      <c r="J20" s="2"/>
      <c r="K20" s="2"/>
      <c r="L20" s="113"/>
      <c r="M20" s="175">
        <f t="shared" si="0"/>
        <v>0</v>
      </c>
      <c r="N20" s="1"/>
      <c r="O20" s="3"/>
      <c r="P20" s="3"/>
      <c r="Q20" s="3"/>
      <c r="R20" s="40"/>
      <c r="S20" s="70">
        <f t="shared" si="1"/>
        <v>0</v>
      </c>
      <c r="T20" s="67">
        <f t="shared" si="5"/>
        <v>0</v>
      </c>
      <c r="U20" s="68">
        <f t="shared" si="9"/>
        <v>0</v>
      </c>
      <c r="V20" s="69">
        <f t="shared" si="6"/>
        <v>0</v>
      </c>
      <c r="W20" s="65">
        <f t="shared" si="2"/>
        <v>0</v>
      </c>
      <c r="X20" s="261"/>
      <c r="Y20" s="69">
        <f t="shared" si="7"/>
        <v>0</v>
      </c>
      <c r="Z20" s="69">
        <f t="shared" si="8"/>
        <v>0</v>
      </c>
      <c r="AA20" s="268">
        <f t="shared" si="4"/>
        <v>0</v>
      </c>
      <c r="AB20" s="4"/>
      <c r="AC20" s="139"/>
    </row>
    <row r="21" spans="1:35" ht="24" customHeight="1">
      <c r="A21" s="230"/>
      <c r="B21" s="2"/>
      <c r="C21" s="2"/>
      <c r="D21" s="2"/>
      <c r="E21" s="2"/>
      <c r="F21" s="110"/>
      <c r="G21" s="58"/>
      <c r="H21" s="52"/>
      <c r="I21" s="2"/>
      <c r="J21" s="2"/>
      <c r="K21" s="2"/>
      <c r="L21" s="113"/>
      <c r="M21" s="175">
        <f t="shared" si="0"/>
        <v>0</v>
      </c>
      <c r="N21" s="1"/>
      <c r="O21" s="3"/>
      <c r="P21" s="3"/>
      <c r="Q21" s="3"/>
      <c r="R21" s="40"/>
      <c r="S21" s="70">
        <f t="shared" si="1"/>
        <v>0</v>
      </c>
      <c r="T21" s="67">
        <f t="shared" si="5"/>
        <v>0</v>
      </c>
      <c r="U21" s="68">
        <f t="shared" si="9"/>
        <v>0</v>
      </c>
      <c r="V21" s="69">
        <f t="shared" si="6"/>
        <v>0</v>
      </c>
      <c r="W21" s="65">
        <f t="shared" si="2"/>
        <v>0</v>
      </c>
      <c r="X21" s="261"/>
      <c r="Y21" s="69">
        <f t="shared" si="7"/>
        <v>0</v>
      </c>
      <c r="Z21" s="69">
        <f t="shared" si="8"/>
        <v>0</v>
      </c>
      <c r="AA21" s="268">
        <f t="shared" si="4"/>
        <v>0</v>
      </c>
      <c r="AB21" s="4"/>
      <c r="AC21" s="140"/>
      <c r="AE21" s="280" t="s">
        <v>181</v>
      </c>
      <c r="AF21" s="281"/>
      <c r="AG21" s="282"/>
      <c r="AH21" s="283"/>
      <c r="AI21" s="293"/>
    </row>
    <row r="22" spans="1:35" ht="24" customHeight="1">
      <c r="A22" s="230"/>
      <c r="B22" s="2"/>
      <c r="C22" s="2"/>
      <c r="D22" s="2"/>
      <c r="E22" s="2"/>
      <c r="F22" s="110"/>
      <c r="G22" s="58"/>
      <c r="H22" s="52"/>
      <c r="I22" s="2"/>
      <c r="J22" s="2"/>
      <c r="K22" s="2"/>
      <c r="L22" s="113"/>
      <c r="M22" s="175">
        <f t="shared" si="0"/>
        <v>0</v>
      </c>
      <c r="N22" s="1"/>
      <c r="O22" s="3"/>
      <c r="P22" s="3"/>
      <c r="Q22" s="3"/>
      <c r="R22" s="40"/>
      <c r="S22" s="70">
        <f t="shared" si="1"/>
        <v>0</v>
      </c>
      <c r="T22" s="67">
        <f t="shared" si="5"/>
        <v>0</v>
      </c>
      <c r="U22" s="68">
        <f t="shared" si="9"/>
        <v>0</v>
      </c>
      <c r="V22" s="69">
        <f t="shared" si="6"/>
        <v>0</v>
      </c>
      <c r="W22" s="65">
        <f t="shared" si="2"/>
        <v>0</v>
      </c>
      <c r="X22" s="261"/>
      <c r="Y22" s="69">
        <f t="shared" si="7"/>
        <v>0</v>
      </c>
      <c r="Z22" s="69">
        <f t="shared" si="8"/>
        <v>0</v>
      </c>
      <c r="AA22" s="268">
        <f t="shared" si="4"/>
        <v>0</v>
      </c>
      <c r="AB22" s="4"/>
      <c r="AE22" s="284"/>
      <c r="AF22" s="294" t="s">
        <v>179</v>
      </c>
      <c r="AG22" s="295" t="s">
        <v>174</v>
      </c>
      <c r="AH22" s="285" t="s">
        <v>180</v>
      </c>
      <c r="AI22" s="296" t="s">
        <v>178</v>
      </c>
    </row>
    <row r="23" spans="1:35" ht="24" customHeight="1">
      <c r="A23" s="230"/>
      <c r="B23" s="2"/>
      <c r="C23" s="2"/>
      <c r="D23" s="2"/>
      <c r="E23" s="2"/>
      <c r="F23" s="110"/>
      <c r="G23" s="58"/>
      <c r="H23" s="52"/>
      <c r="I23" s="2"/>
      <c r="J23" s="2"/>
      <c r="K23" s="2"/>
      <c r="L23" s="113"/>
      <c r="M23" s="175">
        <f t="shared" si="0"/>
        <v>0</v>
      </c>
      <c r="N23" s="1"/>
      <c r="O23" s="3"/>
      <c r="P23" s="3"/>
      <c r="Q23" s="3"/>
      <c r="R23" s="40"/>
      <c r="S23" s="70">
        <f t="shared" si="1"/>
        <v>0</v>
      </c>
      <c r="T23" s="67">
        <f t="shared" si="5"/>
        <v>0</v>
      </c>
      <c r="U23" s="68">
        <f t="shared" si="9"/>
        <v>0</v>
      </c>
      <c r="V23" s="69">
        <f t="shared" si="6"/>
        <v>0</v>
      </c>
      <c r="W23" s="65">
        <f t="shared" si="2"/>
        <v>0</v>
      </c>
      <c r="X23" s="261"/>
      <c r="Y23" s="69">
        <f t="shared" si="7"/>
        <v>0</v>
      </c>
      <c r="Z23" s="69">
        <f t="shared" si="8"/>
        <v>0</v>
      </c>
      <c r="AA23" s="268">
        <f t="shared" si="4"/>
        <v>0</v>
      </c>
      <c r="AB23" s="4"/>
      <c r="AC23" s="139"/>
      <c r="AE23" s="286"/>
      <c r="AF23" s="302">
        <v>7500</v>
      </c>
      <c r="AG23" s="292"/>
      <c r="AH23" s="287">
        <f>SUM(AH24:AH26)</f>
        <v>7500</v>
      </c>
      <c r="AI23" s="297"/>
    </row>
    <row r="24" spans="1:35" ht="24" customHeight="1">
      <c r="A24" s="230"/>
      <c r="B24" s="2"/>
      <c r="C24" s="2"/>
      <c r="D24" s="2"/>
      <c r="E24" s="2"/>
      <c r="F24" s="110"/>
      <c r="G24" s="58"/>
      <c r="H24" s="52"/>
      <c r="I24" s="2"/>
      <c r="J24" s="2"/>
      <c r="K24" s="2"/>
      <c r="L24" s="113"/>
      <c r="M24" s="176">
        <f t="shared" si="0"/>
        <v>0</v>
      </c>
      <c r="N24" s="1"/>
      <c r="O24" s="3"/>
      <c r="P24" s="3"/>
      <c r="Q24" s="3"/>
      <c r="R24" s="40"/>
      <c r="S24" s="70">
        <f t="shared" si="1"/>
        <v>0</v>
      </c>
      <c r="T24" s="67">
        <f t="shared" si="5"/>
        <v>0</v>
      </c>
      <c r="U24" s="68">
        <f t="shared" si="9"/>
        <v>0</v>
      </c>
      <c r="V24" s="69">
        <f t="shared" si="6"/>
        <v>0</v>
      </c>
      <c r="W24" s="65">
        <f t="shared" si="2"/>
        <v>0</v>
      </c>
      <c r="X24" s="261"/>
      <c r="Y24" s="69">
        <f t="shared" si="7"/>
        <v>0</v>
      </c>
      <c r="Z24" s="69">
        <f t="shared" si="8"/>
        <v>0</v>
      </c>
      <c r="AA24" s="268">
        <f t="shared" si="4"/>
        <v>0</v>
      </c>
      <c r="AB24" s="4"/>
      <c r="AE24" s="288" t="s">
        <v>175</v>
      </c>
      <c r="AF24" s="301">
        <f>IFERROR($AK$23*AG24,"")</f>
        <v>0</v>
      </c>
      <c r="AG24" s="300">
        <v>1</v>
      </c>
      <c r="AH24" s="298">
        <v>6000</v>
      </c>
      <c r="AI24" s="299" t="str">
        <f>IFERROR(AH24/$AM$23,"")</f>
        <v/>
      </c>
    </row>
    <row r="25" spans="1:35" ht="24" customHeight="1">
      <c r="A25" s="230"/>
      <c r="B25" s="2"/>
      <c r="C25" s="2"/>
      <c r="D25" s="2"/>
      <c r="E25" s="2"/>
      <c r="F25" s="110"/>
      <c r="G25" s="58"/>
      <c r="H25" s="52"/>
      <c r="I25" s="2"/>
      <c r="J25" s="2"/>
      <c r="K25" s="2"/>
      <c r="L25" s="113"/>
      <c r="M25" s="176">
        <f t="shared" si="0"/>
        <v>0</v>
      </c>
      <c r="N25" s="1"/>
      <c r="O25" s="3"/>
      <c r="P25" s="3"/>
      <c r="Q25" s="3"/>
      <c r="R25" s="40"/>
      <c r="S25" s="70">
        <f t="shared" si="1"/>
        <v>0</v>
      </c>
      <c r="T25" s="67">
        <f t="shared" si="5"/>
        <v>0</v>
      </c>
      <c r="U25" s="68">
        <f t="shared" si="9"/>
        <v>0</v>
      </c>
      <c r="V25" s="69">
        <f t="shared" si="6"/>
        <v>0</v>
      </c>
      <c r="W25" s="65">
        <f t="shared" si="2"/>
        <v>0</v>
      </c>
      <c r="X25" s="261"/>
      <c r="Y25" s="69">
        <f t="shared" si="7"/>
        <v>0</v>
      </c>
      <c r="Z25" s="69">
        <f t="shared" si="8"/>
        <v>0</v>
      </c>
      <c r="AA25" s="268">
        <f t="shared" si="4"/>
        <v>0</v>
      </c>
      <c r="AB25" s="4"/>
      <c r="AE25" s="288" t="s">
        <v>176</v>
      </c>
      <c r="AF25" s="301">
        <f>IFERROR($AK$23*AG25,"")</f>
        <v>0</v>
      </c>
      <c r="AG25" s="300">
        <v>0</v>
      </c>
      <c r="AH25" s="298">
        <v>1500</v>
      </c>
      <c r="AI25" s="299" t="str">
        <f>IFERROR(AH25/$AM$23,"")</f>
        <v/>
      </c>
    </row>
    <row r="26" spans="1:35" ht="24" customHeight="1">
      <c r="A26" s="230"/>
      <c r="B26" s="2"/>
      <c r="C26" s="2"/>
      <c r="D26" s="2"/>
      <c r="E26" s="2"/>
      <c r="F26" s="110"/>
      <c r="G26" s="58"/>
      <c r="H26" s="52"/>
      <c r="I26" s="2"/>
      <c r="J26" s="2"/>
      <c r="K26" s="2"/>
      <c r="L26" s="113"/>
      <c r="M26" s="176">
        <f t="shared" si="0"/>
        <v>0</v>
      </c>
      <c r="N26" s="1"/>
      <c r="O26" s="3"/>
      <c r="P26" s="3"/>
      <c r="Q26" s="3"/>
      <c r="R26" s="40"/>
      <c r="S26" s="70">
        <f t="shared" si="1"/>
        <v>0</v>
      </c>
      <c r="T26" s="67">
        <f t="shared" si="5"/>
        <v>0</v>
      </c>
      <c r="U26" s="68">
        <f t="shared" si="9"/>
        <v>0</v>
      </c>
      <c r="V26" s="69">
        <f t="shared" si="6"/>
        <v>0</v>
      </c>
      <c r="W26" s="65">
        <f t="shared" si="2"/>
        <v>0</v>
      </c>
      <c r="X26" s="261"/>
      <c r="Y26" s="69">
        <f t="shared" si="7"/>
        <v>0</v>
      </c>
      <c r="Z26" s="69">
        <f t="shared" si="8"/>
        <v>0</v>
      </c>
      <c r="AA26" s="268">
        <f t="shared" si="4"/>
        <v>0</v>
      </c>
      <c r="AB26" s="4"/>
      <c r="AE26" s="288" t="s">
        <v>177</v>
      </c>
      <c r="AF26" s="301">
        <f>IFERROR($AK$23*AG26,"")</f>
        <v>0</v>
      </c>
      <c r="AG26" s="300">
        <v>0</v>
      </c>
      <c r="AH26" s="298"/>
      <c r="AI26" s="299" t="str">
        <f>IFERROR(AH26/$AM$23,"")</f>
        <v/>
      </c>
    </row>
    <row r="27" spans="1:35" ht="24" customHeight="1" thickBot="1">
      <c r="A27" s="230"/>
      <c r="B27" s="2"/>
      <c r="C27" s="2"/>
      <c r="D27" s="2"/>
      <c r="E27" s="2"/>
      <c r="F27" s="110"/>
      <c r="G27" s="58"/>
      <c r="H27" s="52"/>
      <c r="I27" s="2"/>
      <c r="J27" s="2"/>
      <c r="K27" s="2"/>
      <c r="L27" s="113"/>
      <c r="M27" s="175">
        <f t="shared" si="0"/>
        <v>0</v>
      </c>
      <c r="N27" s="1"/>
      <c r="O27" s="3"/>
      <c r="P27" s="3"/>
      <c r="Q27" s="3"/>
      <c r="R27" s="40"/>
      <c r="S27" s="70">
        <f t="shared" si="1"/>
        <v>0</v>
      </c>
      <c r="T27" s="67">
        <f t="shared" si="5"/>
        <v>0</v>
      </c>
      <c r="U27" s="68">
        <f>S27</f>
        <v>0</v>
      </c>
      <c r="V27" s="69">
        <f t="shared" si="6"/>
        <v>0</v>
      </c>
      <c r="W27" s="65">
        <f t="shared" si="2"/>
        <v>0</v>
      </c>
      <c r="X27" s="261"/>
      <c r="Y27" s="69">
        <f t="shared" si="7"/>
        <v>0</v>
      </c>
      <c r="Z27" s="69">
        <f t="shared" si="8"/>
        <v>0</v>
      </c>
      <c r="AA27" s="268">
        <f t="shared" si="4"/>
        <v>0</v>
      </c>
      <c r="AB27" s="4"/>
      <c r="AE27" s="288" t="s">
        <v>169</v>
      </c>
      <c r="AF27" s="303">
        <f>SUM(AF24:AF26)</f>
        <v>0</v>
      </c>
      <c r="AG27" s="304">
        <f>SUM(AG24:AG26)</f>
        <v>1</v>
      </c>
      <c r="AH27" s="303">
        <f>SUM(AH24:AH26)</f>
        <v>7500</v>
      </c>
      <c r="AI27" s="305">
        <f>SUM(AI24:AI26)</f>
        <v>0</v>
      </c>
    </row>
    <row r="28" spans="1:35" ht="24" customHeight="1" thickTop="1" thickBot="1">
      <c r="A28" s="230"/>
      <c r="B28" s="2"/>
      <c r="C28" s="2"/>
      <c r="D28" s="2"/>
      <c r="E28" s="2"/>
      <c r="F28" s="110"/>
      <c r="G28" s="58"/>
      <c r="H28" s="52"/>
      <c r="I28" s="2"/>
      <c r="J28" s="2"/>
      <c r="K28" s="2"/>
      <c r="L28" s="113"/>
      <c r="M28" s="175">
        <f t="shared" si="0"/>
        <v>0</v>
      </c>
      <c r="N28" s="1"/>
      <c r="O28" s="3"/>
      <c r="P28" s="3"/>
      <c r="Q28" s="3"/>
      <c r="R28" s="40"/>
      <c r="S28" s="70">
        <f t="shared" si="1"/>
        <v>0</v>
      </c>
      <c r="T28" s="67">
        <f t="shared" si="5"/>
        <v>0</v>
      </c>
      <c r="U28" s="68">
        <f t="shared" ref="U28:U38" si="10">S28</f>
        <v>0</v>
      </c>
      <c r="V28" s="69">
        <f t="shared" si="6"/>
        <v>0</v>
      </c>
      <c r="W28" s="65">
        <f t="shared" si="2"/>
        <v>0</v>
      </c>
      <c r="X28" s="261"/>
      <c r="Y28" s="69">
        <f t="shared" si="7"/>
        <v>0</v>
      </c>
      <c r="Z28" s="69">
        <f t="shared" si="8"/>
        <v>0</v>
      </c>
      <c r="AA28" s="268">
        <f t="shared" si="4"/>
        <v>0</v>
      </c>
      <c r="AB28" s="4"/>
      <c r="AE28" s="289" t="s">
        <v>182</v>
      </c>
      <c r="AF28" s="290"/>
      <c r="AG28" s="290"/>
      <c r="AH28" s="290"/>
      <c r="AI28" s="291"/>
    </row>
    <row r="29" spans="1:35" ht="24" customHeight="1">
      <c r="A29" s="230"/>
      <c r="B29" s="2"/>
      <c r="C29" s="2"/>
      <c r="D29" s="2"/>
      <c r="E29" s="2"/>
      <c r="F29" s="110"/>
      <c r="G29" s="58"/>
      <c r="H29" s="52"/>
      <c r="I29" s="2"/>
      <c r="J29" s="2"/>
      <c r="K29" s="2"/>
      <c r="L29" s="113"/>
      <c r="M29" s="175">
        <f t="shared" si="0"/>
        <v>0</v>
      </c>
      <c r="N29" s="1"/>
      <c r="O29" s="3"/>
      <c r="P29" s="3"/>
      <c r="Q29" s="3"/>
      <c r="R29" s="40"/>
      <c r="S29" s="70">
        <f t="shared" si="1"/>
        <v>0</v>
      </c>
      <c r="T29" s="67">
        <f t="shared" si="5"/>
        <v>0</v>
      </c>
      <c r="U29" s="68">
        <f t="shared" si="10"/>
        <v>0</v>
      </c>
      <c r="V29" s="69">
        <f t="shared" si="6"/>
        <v>0</v>
      </c>
      <c r="W29" s="65">
        <f t="shared" si="2"/>
        <v>0</v>
      </c>
      <c r="X29" s="261"/>
      <c r="Y29" s="69">
        <f t="shared" si="7"/>
        <v>0</v>
      </c>
      <c r="Z29" s="69">
        <f t="shared" si="8"/>
        <v>0</v>
      </c>
      <c r="AA29" s="268">
        <f t="shared" si="4"/>
        <v>0</v>
      </c>
      <c r="AB29" s="4"/>
    </row>
    <row r="30" spans="1:35" ht="24" customHeight="1">
      <c r="A30" s="230"/>
      <c r="B30" s="2"/>
      <c r="C30" s="2"/>
      <c r="D30" s="2"/>
      <c r="E30" s="2"/>
      <c r="F30" s="110"/>
      <c r="G30" s="58"/>
      <c r="H30" s="52"/>
      <c r="I30" s="2"/>
      <c r="J30" s="2"/>
      <c r="K30" s="2"/>
      <c r="L30" s="113"/>
      <c r="M30" s="175">
        <f t="shared" si="0"/>
        <v>0</v>
      </c>
      <c r="N30" s="1"/>
      <c r="O30" s="3"/>
      <c r="P30" s="3"/>
      <c r="Q30" s="3"/>
      <c r="R30" s="40"/>
      <c r="S30" s="70">
        <f t="shared" si="1"/>
        <v>0</v>
      </c>
      <c r="T30" s="67">
        <f t="shared" si="5"/>
        <v>0</v>
      </c>
      <c r="U30" s="68">
        <f t="shared" si="10"/>
        <v>0</v>
      </c>
      <c r="V30" s="69">
        <f t="shared" si="6"/>
        <v>0</v>
      </c>
      <c r="W30" s="65">
        <f t="shared" si="2"/>
        <v>0</v>
      </c>
      <c r="X30" s="261"/>
      <c r="Y30" s="69">
        <f t="shared" si="7"/>
        <v>0</v>
      </c>
      <c r="Z30" s="69">
        <f t="shared" si="8"/>
        <v>0</v>
      </c>
      <c r="AA30" s="268">
        <f t="shared" si="4"/>
        <v>0</v>
      </c>
      <c r="AB30" s="4"/>
    </row>
    <row r="31" spans="1:35" ht="24" customHeight="1">
      <c r="A31" s="230"/>
      <c r="B31" s="2"/>
      <c r="C31" s="2"/>
      <c r="D31" s="2"/>
      <c r="E31" s="2"/>
      <c r="F31" s="110"/>
      <c r="G31" s="58"/>
      <c r="H31" s="52"/>
      <c r="I31" s="2"/>
      <c r="J31" s="2"/>
      <c r="K31" s="2"/>
      <c r="L31" s="113"/>
      <c r="M31" s="175">
        <f t="shared" si="0"/>
        <v>0</v>
      </c>
      <c r="N31" s="1"/>
      <c r="O31" s="3"/>
      <c r="P31" s="3"/>
      <c r="Q31" s="3"/>
      <c r="R31" s="40"/>
      <c r="S31" s="70">
        <f t="shared" si="1"/>
        <v>0</v>
      </c>
      <c r="T31" s="67">
        <f t="shared" si="5"/>
        <v>0</v>
      </c>
      <c r="U31" s="68">
        <f t="shared" si="10"/>
        <v>0</v>
      </c>
      <c r="V31" s="69">
        <f t="shared" si="6"/>
        <v>0</v>
      </c>
      <c r="W31" s="65">
        <f t="shared" si="2"/>
        <v>0</v>
      </c>
      <c r="X31" s="261"/>
      <c r="Y31" s="69">
        <f t="shared" si="7"/>
        <v>0</v>
      </c>
      <c r="Z31" s="69">
        <f t="shared" si="8"/>
        <v>0</v>
      </c>
      <c r="AA31" s="268">
        <f t="shared" si="4"/>
        <v>0</v>
      </c>
      <c r="AB31" s="4"/>
    </row>
    <row r="32" spans="1:35" ht="24" customHeight="1">
      <c r="A32" s="230"/>
      <c r="B32" s="2"/>
      <c r="C32" s="2"/>
      <c r="D32" s="2"/>
      <c r="E32" s="2"/>
      <c r="F32" s="110"/>
      <c r="G32" s="58"/>
      <c r="H32" s="52"/>
      <c r="I32" s="2"/>
      <c r="J32" s="2"/>
      <c r="K32" s="2"/>
      <c r="L32" s="113"/>
      <c r="M32" s="175">
        <f t="shared" si="0"/>
        <v>0</v>
      </c>
      <c r="N32" s="1"/>
      <c r="O32" s="3"/>
      <c r="P32" s="3"/>
      <c r="Q32" s="3"/>
      <c r="R32" s="40"/>
      <c r="S32" s="70">
        <f t="shared" si="1"/>
        <v>0</v>
      </c>
      <c r="T32" s="67">
        <f t="shared" si="5"/>
        <v>0</v>
      </c>
      <c r="U32" s="68">
        <f t="shared" si="10"/>
        <v>0</v>
      </c>
      <c r="V32" s="69">
        <f t="shared" si="6"/>
        <v>0</v>
      </c>
      <c r="W32" s="65">
        <f t="shared" si="2"/>
        <v>0</v>
      </c>
      <c r="X32" s="261"/>
      <c r="Y32" s="69">
        <f t="shared" si="7"/>
        <v>0</v>
      </c>
      <c r="Z32" s="69">
        <f t="shared" si="8"/>
        <v>0</v>
      </c>
      <c r="AA32" s="268">
        <f t="shared" si="4"/>
        <v>0</v>
      </c>
      <c r="AB32" s="4"/>
    </row>
    <row r="33" spans="1:33" s="144" customFormat="1" ht="24" customHeight="1">
      <c r="A33" s="230"/>
      <c r="B33" s="2"/>
      <c r="C33" s="2"/>
      <c r="D33" s="2"/>
      <c r="E33" s="2"/>
      <c r="F33" s="110"/>
      <c r="G33" s="58"/>
      <c r="H33" s="52"/>
      <c r="I33" s="2"/>
      <c r="J33" s="2"/>
      <c r="K33" s="2"/>
      <c r="L33" s="113"/>
      <c r="M33" s="175">
        <f t="shared" si="0"/>
        <v>0</v>
      </c>
      <c r="N33" s="1"/>
      <c r="O33" s="3"/>
      <c r="P33" s="3"/>
      <c r="Q33" s="3"/>
      <c r="R33" s="40"/>
      <c r="S33" s="70">
        <f t="shared" si="1"/>
        <v>0</v>
      </c>
      <c r="T33" s="67">
        <f t="shared" si="5"/>
        <v>0</v>
      </c>
      <c r="U33" s="68">
        <f t="shared" si="10"/>
        <v>0</v>
      </c>
      <c r="V33" s="69">
        <f t="shared" ref="V33:V34" si="11">SUM(T33:U33)</f>
        <v>0</v>
      </c>
      <c r="W33" s="65">
        <f t="shared" si="2"/>
        <v>0</v>
      </c>
      <c r="X33" s="261"/>
      <c r="Y33" s="69">
        <f t="shared" si="7"/>
        <v>0</v>
      </c>
      <c r="Z33" s="69">
        <f t="shared" si="8"/>
        <v>0</v>
      </c>
      <c r="AA33" s="268">
        <f t="shared" si="4"/>
        <v>0</v>
      </c>
      <c r="AB33" s="4"/>
      <c r="AC33" s="116"/>
      <c r="AE33" s="116"/>
      <c r="AF33" s="116"/>
      <c r="AG33" s="116"/>
    </row>
    <row r="34" spans="1:33" ht="24" customHeight="1">
      <c r="A34" s="230"/>
      <c r="B34" s="2"/>
      <c r="C34" s="2"/>
      <c r="D34" s="2"/>
      <c r="E34" s="2"/>
      <c r="F34" s="110"/>
      <c r="G34" s="58"/>
      <c r="H34" s="52"/>
      <c r="I34" s="2"/>
      <c r="J34" s="2"/>
      <c r="K34" s="2"/>
      <c r="L34" s="113"/>
      <c r="M34" s="176">
        <f t="shared" si="0"/>
        <v>0</v>
      </c>
      <c r="N34" s="1"/>
      <c r="O34" s="3"/>
      <c r="P34" s="3"/>
      <c r="Q34" s="3"/>
      <c r="R34" s="40"/>
      <c r="S34" s="70">
        <f t="shared" si="1"/>
        <v>0</v>
      </c>
      <c r="T34" s="67">
        <f t="shared" si="5"/>
        <v>0</v>
      </c>
      <c r="U34" s="68">
        <f t="shared" si="10"/>
        <v>0</v>
      </c>
      <c r="V34" s="69">
        <f t="shared" si="11"/>
        <v>0</v>
      </c>
      <c r="W34" s="65">
        <f t="shared" si="2"/>
        <v>0</v>
      </c>
      <c r="X34" s="261"/>
      <c r="Y34" s="69">
        <f t="shared" si="7"/>
        <v>0</v>
      </c>
      <c r="Z34" s="69">
        <f t="shared" si="8"/>
        <v>0</v>
      </c>
      <c r="AA34" s="268">
        <f t="shared" si="4"/>
        <v>0</v>
      </c>
      <c r="AB34" s="4"/>
      <c r="AC34" s="144"/>
      <c r="AE34" s="144"/>
      <c r="AF34" s="144"/>
      <c r="AG34" s="144"/>
    </row>
    <row r="35" spans="1:33" ht="24" customHeight="1">
      <c r="A35" s="230"/>
      <c r="B35" s="2"/>
      <c r="C35" s="2"/>
      <c r="D35" s="2"/>
      <c r="E35" s="2"/>
      <c r="F35" s="110"/>
      <c r="G35" s="58"/>
      <c r="H35" s="52"/>
      <c r="I35" s="2"/>
      <c r="J35" s="2"/>
      <c r="K35" s="2"/>
      <c r="L35" s="113"/>
      <c r="M35" s="175">
        <f t="shared" si="0"/>
        <v>0</v>
      </c>
      <c r="N35" s="1"/>
      <c r="O35" s="3"/>
      <c r="P35" s="3"/>
      <c r="Q35" s="3"/>
      <c r="R35" s="40"/>
      <c r="S35" s="70">
        <f t="shared" si="1"/>
        <v>0</v>
      </c>
      <c r="T35" s="67">
        <f t="shared" si="5"/>
        <v>0</v>
      </c>
      <c r="U35" s="68">
        <f t="shared" si="10"/>
        <v>0</v>
      </c>
      <c r="V35" s="69">
        <f t="shared" si="6"/>
        <v>0</v>
      </c>
      <c r="W35" s="65">
        <f t="shared" si="2"/>
        <v>0</v>
      </c>
      <c r="X35" s="261"/>
      <c r="Y35" s="69">
        <f t="shared" si="7"/>
        <v>0</v>
      </c>
      <c r="Z35" s="69">
        <f t="shared" si="8"/>
        <v>0</v>
      </c>
      <c r="AA35" s="268">
        <f t="shared" si="4"/>
        <v>0</v>
      </c>
      <c r="AB35" s="4"/>
    </row>
    <row r="36" spans="1:33" ht="24" customHeight="1">
      <c r="A36" s="230"/>
      <c r="B36" s="2"/>
      <c r="C36" s="2"/>
      <c r="D36" s="2"/>
      <c r="E36" s="2"/>
      <c r="F36" s="110"/>
      <c r="G36" s="58"/>
      <c r="H36" s="52"/>
      <c r="I36" s="2"/>
      <c r="J36" s="2"/>
      <c r="K36" s="2"/>
      <c r="L36" s="113"/>
      <c r="M36" s="176">
        <f t="shared" si="0"/>
        <v>0</v>
      </c>
      <c r="N36" s="1"/>
      <c r="O36" s="3"/>
      <c r="P36" s="3"/>
      <c r="Q36" s="3"/>
      <c r="R36" s="40"/>
      <c r="S36" s="70">
        <f t="shared" si="1"/>
        <v>0</v>
      </c>
      <c r="T36" s="67">
        <f t="shared" si="5"/>
        <v>0</v>
      </c>
      <c r="U36" s="68">
        <f t="shared" si="10"/>
        <v>0</v>
      </c>
      <c r="V36" s="69">
        <f t="shared" si="6"/>
        <v>0</v>
      </c>
      <c r="W36" s="65">
        <f t="shared" si="2"/>
        <v>0</v>
      </c>
      <c r="X36" s="261"/>
      <c r="Y36" s="69">
        <f t="shared" si="7"/>
        <v>0</v>
      </c>
      <c r="Z36" s="69">
        <f t="shared" si="8"/>
        <v>0</v>
      </c>
      <c r="AA36" s="268">
        <f t="shared" si="4"/>
        <v>0</v>
      </c>
      <c r="AB36" s="4"/>
    </row>
    <row r="37" spans="1:33" ht="24" customHeight="1">
      <c r="A37" s="230"/>
      <c r="B37" s="2"/>
      <c r="C37" s="2"/>
      <c r="D37" s="2"/>
      <c r="E37" s="2"/>
      <c r="F37" s="110"/>
      <c r="G37" s="58"/>
      <c r="H37" s="52"/>
      <c r="I37" s="2"/>
      <c r="J37" s="2"/>
      <c r="K37" s="2"/>
      <c r="L37" s="113"/>
      <c r="M37" s="176">
        <f t="shared" si="0"/>
        <v>0</v>
      </c>
      <c r="N37" s="1"/>
      <c r="O37" s="3"/>
      <c r="P37" s="3"/>
      <c r="Q37" s="3"/>
      <c r="R37" s="40"/>
      <c r="S37" s="70">
        <f t="shared" si="1"/>
        <v>0</v>
      </c>
      <c r="T37" s="67">
        <f t="shared" si="5"/>
        <v>0</v>
      </c>
      <c r="U37" s="68">
        <f t="shared" si="10"/>
        <v>0</v>
      </c>
      <c r="V37" s="69">
        <f t="shared" si="6"/>
        <v>0</v>
      </c>
      <c r="W37" s="65">
        <f t="shared" si="2"/>
        <v>0</v>
      </c>
      <c r="X37" s="261"/>
      <c r="Y37" s="69">
        <f t="shared" si="7"/>
        <v>0</v>
      </c>
      <c r="Z37" s="69">
        <f t="shared" si="8"/>
        <v>0</v>
      </c>
      <c r="AA37" s="268">
        <f t="shared" si="4"/>
        <v>0</v>
      </c>
      <c r="AB37" s="4"/>
    </row>
    <row r="38" spans="1:33" ht="24" customHeight="1" thickBot="1">
      <c r="A38" s="264"/>
      <c r="B38" s="10"/>
      <c r="C38" s="10"/>
      <c r="D38" s="10"/>
      <c r="E38" s="10"/>
      <c r="F38" s="112"/>
      <c r="G38" s="60"/>
      <c r="H38" s="54"/>
      <c r="I38" s="10"/>
      <c r="J38" s="10"/>
      <c r="K38" s="10"/>
      <c r="L38" s="237"/>
      <c r="M38" s="177">
        <f t="shared" si="0"/>
        <v>0</v>
      </c>
      <c r="N38" s="238"/>
      <c r="O38" s="239"/>
      <c r="P38" s="239"/>
      <c r="Q38" s="239"/>
      <c r="R38" s="240"/>
      <c r="S38" s="71">
        <f t="shared" si="1"/>
        <v>0</v>
      </c>
      <c r="T38" s="241">
        <f t="shared" si="5"/>
        <v>0</v>
      </c>
      <c r="U38" s="242">
        <f t="shared" si="10"/>
        <v>0</v>
      </c>
      <c r="V38" s="243">
        <f t="shared" si="6"/>
        <v>0</v>
      </c>
      <c r="W38" s="66">
        <f t="shared" si="2"/>
        <v>0</v>
      </c>
      <c r="X38" s="262"/>
      <c r="Y38" s="243">
        <f t="shared" si="7"/>
        <v>0</v>
      </c>
      <c r="Z38" s="243">
        <f t="shared" si="8"/>
        <v>0</v>
      </c>
      <c r="AA38" s="269">
        <f t="shared" si="4"/>
        <v>0</v>
      </c>
      <c r="AB38" s="13"/>
    </row>
    <row r="39" spans="1:33" ht="24" customHeight="1" thickBot="1">
      <c r="A39" s="230"/>
      <c r="B39" s="2"/>
      <c r="C39" s="2"/>
      <c r="D39" s="2"/>
      <c r="E39" s="2"/>
      <c r="F39" s="110"/>
      <c r="G39" s="58"/>
      <c r="H39" s="52"/>
      <c r="I39" s="2"/>
      <c r="J39" s="2"/>
      <c r="K39" s="2"/>
      <c r="L39" s="113"/>
      <c r="M39" s="236">
        <f t="shared" si="0"/>
        <v>0</v>
      </c>
      <c r="N39" s="1"/>
      <c r="O39" s="3"/>
      <c r="P39" s="3"/>
      <c r="Q39" s="3"/>
      <c r="R39" s="40"/>
      <c r="S39" s="244">
        <f t="shared" si="1"/>
        <v>0</v>
      </c>
      <c r="T39" s="245">
        <f>SUM(T16:T38)</f>
        <v>0</v>
      </c>
      <c r="U39" s="246">
        <f t="shared" ref="U39:V39" si="12">SUM(U16:U38)</f>
        <v>0</v>
      </c>
      <c r="V39" s="247">
        <f t="shared" si="12"/>
        <v>0</v>
      </c>
      <c r="W39" s="248">
        <f t="shared" si="2"/>
        <v>0</v>
      </c>
      <c r="X39" s="263"/>
      <c r="Y39" s="247">
        <f t="shared" ref="Y39" si="13">SUM(Y16:Y38)</f>
        <v>0</v>
      </c>
      <c r="Z39" s="247">
        <f>SUM(Z16:Z38)</f>
        <v>0</v>
      </c>
      <c r="AA39" s="247">
        <f>SUM(AA16:AA38)</f>
        <v>0</v>
      </c>
      <c r="AB39" s="4"/>
    </row>
    <row r="40" spans="1:33">
      <c r="A40" s="14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6"/>
      <c r="O40" s="16"/>
      <c r="P40" s="16"/>
      <c r="Q40" s="16"/>
      <c r="R40" s="17"/>
      <c r="S40" s="18"/>
      <c r="T40" s="19"/>
      <c r="U40" s="20"/>
      <c r="V40" s="20"/>
      <c r="W40" s="20"/>
      <c r="X40" s="231"/>
      <c r="Y40" s="20"/>
      <c r="Z40" s="20"/>
      <c r="AA40" s="20"/>
      <c r="AB40" s="21"/>
    </row>
    <row r="41" spans="1:33" ht="14.5" thickBot="1">
      <c r="A41" s="22"/>
      <c r="B41" s="322"/>
      <c r="C41" s="322"/>
      <c r="D41" s="322"/>
      <c r="E41" s="322"/>
      <c r="F41" s="109"/>
      <c r="G41" s="23"/>
      <c r="H41" s="23"/>
      <c r="I41" s="325"/>
      <c r="J41" s="325"/>
      <c r="K41" s="325"/>
      <c r="L41" s="325"/>
      <c r="M41" s="23"/>
      <c r="N41" s="23"/>
      <c r="O41" s="23"/>
      <c r="P41" s="23"/>
      <c r="Q41" s="23"/>
      <c r="R41" s="23"/>
      <c r="S41" s="24"/>
      <c r="T41" s="32"/>
      <c r="U41" s="61" t="s">
        <v>50</v>
      </c>
      <c r="V41" s="61"/>
      <c r="W41" s="61"/>
      <c r="X41" s="232"/>
      <c r="Y41" s="61"/>
      <c r="Z41" s="61"/>
      <c r="AA41" s="61"/>
      <c r="AB41" s="25"/>
    </row>
    <row r="42" spans="1:33">
      <c r="A42" s="57"/>
      <c r="B42" s="27" t="s">
        <v>51</v>
      </c>
      <c r="C42" s="27"/>
      <c r="D42" s="27"/>
      <c r="E42" s="27"/>
      <c r="F42" s="27"/>
      <c r="G42" s="23"/>
      <c r="H42" s="28"/>
      <c r="I42" s="30" t="s">
        <v>52</v>
      </c>
      <c r="J42" s="30"/>
      <c r="K42" s="29"/>
      <c r="L42" s="31"/>
      <c r="M42" s="23"/>
      <c r="N42" s="29"/>
      <c r="O42" s="29"/>
      <c r="P42" s="29"/>
      <c r="Q42" s="29"/>
      <c r="R42" s="29"/>
      <c r="S42" s="24"/>
      <c r="T42" s="32"/>
      <c r="U42" s="64" t="s">
        <v>53</v>
      </c>
      <c r="V42" s="62"/>
      <c r="W42" s="62"/>
      <c r="X42" s="233"/>
      <c r="Y42" s="83"/>
      <c r="Z42" s="83"/>
      <c r="AA42" s="83"/>
      <c r="AB42" s="25"/>
    </row>
    <row r="43" spans="1:33" ht="14.5" thickBot="1">
      <c r="A43" s="22"/>
      <c r="B43" s="56"/>
      <c r="C43" s="23"/>
      <c r="D43" s="23"/>
      <c r="E43" s="23"/>
      <c r="F43" s="23"/>
      <c r="G43" s="23"/>
      <c r="H43" s="23"/>
      <c r="I43" s="325"/>
      <c r="J43" s="325"/>
      <c r="K43" s="31"/>
      <c r="L43" s="31"/>
      <c r="M43" s="23"/>
      <c r="N43" s="23"/>
      <c r="O43" s="23"/>
      <c r="P43" s="23"/>
      <c r="Q43" s="23"/>
      <c r="R43" s="23"/>
      <c r="S43" s="24"/>
      <c r="T43" s="32"/>
      <c r="U43" s="64" t="s">
        <v>54</v>
      </c>
      <c r="V43" s="63"/>
      <c r="W43" s="63"/>
      <c r="X43" s="233"/>
      <c r="Y43" s="83"/>
      <c r="Z43" s="83"/>
      <c r="AA43" s="83"/>
      <c r="AB43" s="25"/>
    </row>
    <row r="44" spans="1:33">
      <c r="A44" s="26"/>
      <c r="B44" s="27" t="s">
        <v>57</v>
      </c>
      <c r="C44" s="27"/>
      <c r="D44" s="27"/>
      <c r="E44" s="27"/>
      <c r="F44" s="28"/>
      <c r="G44" s="28"/>
      <c r="H44" s="28"/>
      <c r="I44" s="30" t="s">
        <v>57</v>
      </c>
      <c r="J44" s="29"/>
      <c r="K44" s="31"/>
      <c r="L44" s="31"/>
      <c r="M44" s="28"/>
      <c r="N44" s="29"/>
      <c r="O44" s="29"/>
      <c r="P44" s="29"/>
      <c r="Q44" s="29"/>
      <c r="R44" s="29"/>
      <c r="S44" s="24"/>
      <c r="T44" s="32"/>
      <c r="U44" s="64" t="s">
        <v>56</v>
      </c>
      <c r="V44" s="63"/>
      <c r="W44" s="63"/>
      <c r="X44" s="233"/>
      <c r="Y44" s="83"/>
      <c r="Z44" s="83"/>
      <c r="AA44" s="83"/>
      <c r="AB44" s="25"/>
    </row>
    <row r="45" spans="1:33" ht="14.5" thickBot="1">
      <c r="A45" s="34"/>
      <c r="B45" s="115"/>
      <c r="C45" s="115"/>
      <c r="D45" s="115"/>
      <c r="E45" s="115"/>
      <c r="F45" s="115"/>
      <c r="G45" s="115"/>
      <c r="H45" s="115"/>
      <c r="I45" s="115"/>
      <c r="J45" s="115"/>
      <c r="K45" s="115"/>
      <c r="L45" s="115"/>
      <c r="M45" s="115"/>
      <c r="N45" s="33"/>
      <c r="O45" s="33"/>
      <c r="P45" s="33"/>
      <c r="Q45" s="33"/>
      <c r="R45" s="35"/>
      <c r="S45" s="36"/>
      <c r="T45" s="37"/>
      <c r="U45" s="38"/>
      <c r="V45" s="38"/>
      <c r="W45" s="38"/>
      <c r="X45" s="234"/>
      <c r="Y45" s="38"/>
      <c r="Z45" s="38"/>
      <c r="AA45" s="38"/>
      <c r="AB45" s="39"/>
    </row>
    <row r="46" spans="1:33">
      <c r="A46" s="142" t="s">
        <v>58</v>
      </c>
      <c r="B46" s="143"/>
      <c r="C46" s="143"/>
      <c r="D46" s="143"/>
      <c r="E46" s="143"/>
      <c r="F46" s="143"/>
      <c r="G46" s="143"/>
      <c r="H46" s="143"/>
      <c r="I46" s="143"/>
      <c r="J46" s="143"/>
      <c r="K46" s="143"/>
      <c r="L46" s="143"/>
      <c r="M46" s="143"/>
      <c r="N46" s="144"/>
      <c r="O46" s="144"/>
      <c r="P46" s="144"/>
      <c r="Q46" s="144"/>
      <c r="R46" s="163"/>
      <c r="S46" s="164"/>
      <c r="T46" s="144"/>
      <c r="U46" s="144"/>
      <c r="V46" s="144"/>
      <c r="W46" s="144"/>
      <c r="X46" s="164"/>
      <c r="Y46" s="144"/>
      <c r="Z46" s="144"/>
      <c r="AA46" s="144"/>
      <c r="AB46" s="225" t="str">
        <f>'By Employee'!AG46</f>
        <v>2024-06</v>
      </c>
    </row>
    <row r="47" spans="1:33">
      <c r="A47" s="146"/>
      <c r="B47" s="146"/>
      <c r="C47" s="146"/>
      <c r="D47" s="146"/>
      <c r="E47" s="146"/>
      <c r="F47" s="146"/>
      <c r="G47" s="146"/>
      <c r="H47" s="146"/>
      <c r="I47" s="146"/>
      <c r="J47" s="146"/>
      <c r="K47" s="146"/>
      <c r="L47" s="146"/>
      <c r="M47" s="146"/>
      <c r="N47" s="146"/>
      <c r="O47" s="146"/>
      <c r="P47" s="146"/>
      <c r="Q47" s="146"/>
      <c r="R47" s="146"/>
      <c r="S47" s="146"/>
      <c r="T47" s="146"/>
      <c r="U47" s="146"/>
      <c r="V47" s="146"/>
      <c r="W47" s="146"/>
      <c r="X47" s="235"/>
      <c r="Y47" s="146"/>
      <c r="Z47" s="146"/>
      <c r="AA47" s="146"/>
    </row>
    <row r="48" spans="1:33">
      <c r="R48" s="165"/>
      <c r="S48" s="138"/>
    </row>
    <row r="49" spans="14:19">
      <c r="R49" s="165"/>
      <c r="S49" s="138"/>
    </row>
    <row r="50" spans="14:19">
      <c r="N50" s="147"/>
      <c r="R50" s="165"/>
      <c r="S50" s="138"/>
    </row>
    <row r="51" spans="14:19">
      <c r="R51" s="165"/>
      <c r="S51" s="138"/>
    </row>
    <row r="52" spans="14:19">
      <c r="R52" s="165"/>
      <c r="S52" s="138"/>
    </row>
    <row r="53" spans="14:19">
      <c r="R53" s="165"/>
      <c r="S53" s="138"/>
    </row>
    <row r="54" spans="14:19">
      <c r="R54" s="165"/>
      <c r="S54" s="138"/>
    </row>
    <row r="55" spans="14:19">
      <c r="R55" s="165"/>
      <c r="S55" s="138"/>
    </row>
    <row r="56" spans="14:19">
      <c r="R56" s="165"/>
      <c r="S56" s="138"/>
    </row>
    <row r="57" spans="14:19">
      <c r="R57" s="165"/>
      <c r="S57" s="138"/>
    </row>
    <row r="58" spans="14:19">
      <c r="R58" s="165"/>
      <c r="S58" s="138"/>
    </row>
    <row r="59" spans="14:19">
      <c r="R59" s="165"/>
      <c r="S59" s="138"/>
    </row>
    <row r="60" spans="14:19">
      <c r="R60" s="165"/>
      <c r="S60" s="138"/>
    </row>
    <row r="61" spans="14:19">
      <c r="R61" s="165"/>
      <c r="S61" s="138"/>
    </row>
    <row r="62" spans="14:19">
      <c r="R62" s="165"/>
      <c r="S62" s="138"/>
    </row>
    <row r="63" spans="14:19">
      <c r="R63" s="165"/>
      <c r="S63" s="138"/>
    </row>
    <row r="64" spans="14:19">
      <c r="R64" s="165"/>
      <c r="S64" s="138"/>
    </row>
    <row r="65" spans="18:19">
      <c r="R65" s="165"/>
      <c r="S65" s="138"/>
    </row>
    <row r="66" spans="18:19">
      <c r="R66" s="165"/>
      <c r="S66" s="138"/>
    </row>
    <row r="67" spans="18:19">
      <c r="R67" s="165"/>
      <c r="S67" s="138"/>
    </row>
    <row r="68" spans="18:19">
      <c r="R68" s="165"/>
      <c r="S68" s="138"/>
    </row>
    <row r="69" spans="18:19">
      <c r="R69" s="165"/>
      <c r="S69" s="138"/>
    </row>
    <row r="70" spans="18:19">
      <c r="R70" s="165"/>
      <c r="S70" s="138"/>
    </row>
    <row r="71" spans="18:19">
      <c r="R71" s="165"/>
      <c r="S71" s="138"/>
    </row>
    <row r="72" spans="18:19">
      <c r="R72" s="165"/>
      <c r="S72" s="138"/>
    </row>
    <row r="73" spans="18:19">
      <c r="R73" s="165"/>
      <c r="S73" s="138"/>
    </row>
    <row r="74" spans="18:19">
      <c r="R74" s="165"/>
      <c r="S74" s="138"/>
    </row>
    <row r="75" spans="18:19">
      <c r="R75" s="165"/>
      <c r="S75" s="138"/>
    </row>
    <row r="76" spans="18:19">
      <c r="R76" s="165"/>
      <c r="S76" s="138"/>
    </row>
    <row r="77" spans="18:19">
      <c r="R77" s="165"/>
      <c r="S77" s="138"/>
    </row>
    <row r="78" spans="18:19">
      <c r="R78" s="165"/>
      <c r="S78" s="138"/>
    </row>
    <row r="79" spans="18:19">
      <c r="R79" s="165"/>
      <c r="S79" s="138"/>
    </row>
    <row r="80" spans="18:19">
      <c r="R80" s="165"/>
      <c r="S80" s="138"/>
    </row>
    <row r="81" spans="18:19">
      <c r="R81" s="165"/>
      <c r="S81" s="138"/>
    </row>
    <row r="82" spans="18:19">
      <c r="R82" s="165"/>
      <c r="S82" s="138"/>
    </row>
    <row r="83" spans="18:19">
      <c r="R83" s="165"/>
      <c r="S83" s="138"/>
    </row>
    <row r="84" spans="18:19">
      <c r="R84" s="165"/>
      <c r="S84" s="138"/>
    </row>
    <row r="85" spans="18:19">
      <c r="R85" s="165"/>
      <c r="S85" s="138"/>
    </row>
    <row r="86" spans="18:19">
      <c r="R86" s="165"/>
      <c r="S86" s="138"/>
    </row>
    <row r="87" spans="18:19">
      <c r="R87" s="165"/>
      <c r="S87" s="138"/>
    </row>
    <row r="88" spans="18:19">
      <c r="R88" s="165"/>
      <c r="S88" s="138"/>
    </row>
    <row r="89" spans="18:19">
      <c r="R89" s="165"/>
      <c r="S89" s="138"/>
    </row>
    <row r="90" spans="18:19">
      <c r="R90" s="165"/>
      <c r="S90" s="138"/>
    </row>
    <row r="91" spans="18:19">
      <c r="R91" s="165"/>
      <c r="S91" s="138"/>
    </row>
    <row r="92" spans="18:19">
      <c r="R92" s="165"/>
      <c r="S92" s="138"/>
    </row>
    <row r="93" spans="18:19">
      <c r="R93" s="165"/>
      <c r="S93" s="138"/>
    </row>
    <row r="94" spans="18:19">
      <c r="R94" s="165"/>
      <c r="S94" s="138"/>
    </row>
    <row r="95" spans="18:19">
      <c r="R95" s="165"/>
      <c r="S95" s="138"/>
    </row>
    <row r="96" spans="18:19">
      <c r="R96" s="165"/>
      <c r="S96" s="138"/>
    </row>
    <row r="97" spans="18:19">
      <c r="R97" s="165"/>
      <c r="S97" s="138"/>
    </row>
    <row r="98" spans="18:19">
      <c r="R98" s="165"/>
      <c r="S98" s="138"/>
    </row>
    <row r="99" spans="18:19">
      <c r="R99" s="165"/>
      <c r="S99" s="138"/>
    </row>
    <row r="100" spans="18:19">
      <c r="R100" s="165"/>
      <c r="S100" s="138"/>
    </row>
    <row r="101" spans="18:19">
      <c r="R101" s="165"/>
      <c r="S101" s="138"/>
    </row>
    <row r="102" spans="18:19">
      <c r="R102" s="165"/>
      <c r="S102" s="138"/>
    </row>
    <row r="103" spans="18:19">
      <c r="R103" s="165"/>
      <c r="S103" s="138"/>
    </row>
    <row r="104" spans="18:19">
      <c r="R104" s="165"/>
      <c r="S104" s="138"/>
    </row>
    <row r="105" spans="18:19">
      <c r="R105" s="165"/>
      <c r="S105" s="138"/>
    </row>
    <row r="106" spans="18:19">
      <c r="R106" s="165"/>
      <c r="S106" s="138"/>
    </row>
    <row r="107" spans="18:19">
      <c r="R107" s="165"/>
      <c r="S107" s="138"/>
    </row>
    <row r="108" spans="18:19">
      <c r="R108" s="165"/>
      <c r="S108" s="138"/>
    </row>
    <row r="109" spans="18:19">
      <c r="R109" s="165"/>
      <c r="S109" s="138"/>
    </row>
    <row r="110" spans="18:19">
      <c r="R110" s="165"/>
      <c r="S110" s="138"/>
    </row>
    <row r="111" spans="18:19">
      <c r="R111" s="165"/>
      <c r="S111" s="138"/>
    </row>
    <row r="112" spans="18:19">
      <c r="R112" s="165"/>
      <c r="S112" s="138"/>
    </row>
    <row r="113" spans="18:19">
      <c r="R113" s="165"/>
      <c r="S113" s="138"/>
    </row>
    <row r="114" spans="18:19">
      <c r="R114" s="165"/>
      <c r="S114" s="138"/>
    </row>
    <row r="115" spans="18:19">
      <c r="R115" s="165"/>
      <c r="S115" s="138"/>
    </row>
    <row r="116" spans="18:19">
      <c r="R116" s="165"/>
      <c r="S116" s="138"/>
    </row>
    <row r="117" spans="18:19">
      <c r="R117" s="165"/>
      <c r="S117" s="138"/>
    </row>
    <row r="118" spans="18:19">
      <c r="R118" s="165"/>
      <c r="S118" s="138"/>
    </row>
    <row r="119" spans="18:19">
      <c r="R119" s="165"/>
      <c r="S119" s="138"/>
    </row>
    <row r="120" spans="18:19">
      <c r="R120" s="165"/>
      <c r="S120" s="138"/>
    </row>
    <row r="121" spans="18:19">
      <c r="R121" s="165"/>
      <c r="S121" s="138"/>
    </row>
    <row r="122" spans="18:19">
      <c r="R122" s="165"/>
      <c r="S122" s="138"/>
    </row>
    <row r="123" spans="18:19">
      <c r="R123" s="165"/>
      <c r="S123" s="138"/>
    </row>
    <row r="124" spans="18:19">
      <c r="R124" s="165"/>
      <c r="S124" s="138"/>
    </row>
    <row r="125" spans="18:19">
      <c r="R125" s="165"/>
      <c r="S125" s="138"/>
    </row>
    <row r="126" spans="18:19">
      <c r="R126" s="165"/>
      <c r="S126" s="138"/>
    </row>
    <row r="127" spans="18:19">
      <c r="R127" s="165"/>
      <c r="S127" s="138"/>
    </row>
    <row r="128" spans="18:19">
      <c r="R128" s="165"/>
      <c r="S128" s="138"/>
    </row>
    <row r="129" spans="18:19">
      <c r="R129" s="165"/>
      <c r="S129" s="138"/>
    </row>
    <row r="130" spans="18:19">
      <c r="R130" s="165"/>
      <c r="S130" s="138"/>
    </row>
    <row r="131" spans="18:19">
      <c r="R131" s="165"/>
      <c r="S131" s="138"/>
    </row>
    <row r="132" spans="18:19">
      <c r="R132" s="165"/>
      <c r="S132" s="138"/>
    </row>
    <row r="133" spans="18:19">
      <c r="R133" s="165"/>
      <c r="S133" s="138"/>
    </row>
    <row r="134" spans="18:19">
      <c r="R134" s="165"/>
      <c r="S134" s="138"/>
    </row>
    <row r="135" spans="18:19">
      <c r="R135" s="165"/>
      <c r="S135" s="138"/>
    </row>
    <row r="136" spans="18:19">
      <c r="R136" s="165"/>
      <c r="S136" s="138"/>
    </row>
    <row r="137" spans="18:19">
      <c r="R137" s="165"/>
      <c r="S137" s="138"/>
    </row>
    <row r="138" spans="18:19">
      <c r="R138" s="165"/>
      <c r="S138" s="138"/>
    </row>
    <row r="139" spans="18:19">
      <c r="R139" s="165"/>
      <c r="S139" s="138"/>
    </row>
    <row r="140" spans="18:19">
      <c r="R140" s="165"/>
      <c r="S140" s="138"/>
    </row>
    <row r="141" spans="18:19">
      <c r="R141" s="165"/>
      <c r="S141" s="138"/>
    </row>
    <row r="142" spans="18:19">
      <c r="R142" s="165"/>
      <c r="S142" s="138"/>
    </row>
    <row r="143" spans="18:19">
      <c r="R143" s="165"/>
      <c r="S143" s="138"/>
    </row>
    <row r="144" spans="18:19">
      <c r="R144" s="165"/>
      <c r="S144" s="138"/>
    </row>
    <row r="145" spans="18:19">
      <c r="R145" s="165"/>
      <c r="S145" s="138"/>
    </row>
    <row r="146" spans="18:19">
      <c r="R146" s="165"/>
      <c r="S146" s="138"/>
    </row>
    <row r="147" spans="18:19">
      <c r="R147" s="165"/>
      <c r="S147" s="138"/>
    </row>
    <row r="148" spans="18:19">
      <c r="R148" s="165"/>
      <c r="S148" s="138"/>
    </row>
    <row r="149" spans="18:19">
      <c r="R149" s="165"/>
      <c r="S149" s="138"/>
    </row>
    <row r="150" spans="18:19">
      <c r="R150" s="165"/>
      <c r="S150" s="138"/>
    </row>
    <row r="151" spans="18:19">
      <c r="R151" s="165"/>
      <c r="S151" s="138"/>
    </row>
    <row r="152" spans="18:19">
      <c r="R152" s="165"/>
      <c r="S152" s="138"/>
    </row>
    <row r="153" spans="18:19">
      <c r="R153" s="165"/>
      <c r="S153" s="138"/>
    </row>
    <row r="154" spans="18:19">
      <c r="R154" s="165"/>
      <c r="S154" s="138"/>
    </row>
    <row r="155" spans="18:19">
      <c r="R155" s="165"/>
      <c r="S155" s="138"/>
    </row>
    <row r="156" spans="18:19">
      <c r="R156" s="165"/>
      <c r="S156" s="138"/>
    </row>
    <row r="157" spans="18:19">
      <c r="R157" s="165"/>
      <c r="S157" s="138"/>
    </row>
    <row r="158" spans="18:19">
      <c r="R158" s="165"/>
      <c r="S158" s="138"/>
    </row>
    <row r="159" spans="18:19">
      <c r="R159" s="165"/>
      <c r="S159" s="138"/>
    </row>
    <row r="160" spans="18:19">
      <c r="R160" s="165"/>
      <c r="S160" s="138"/>
    </row>
    <row r="161" spans="18:19">
      <c r="R161" s="165"/>
      <c r="S161" s="138"/>
    </row>
    <row r="162" spans="18:19">
      <c r="R162" s="165"/>
      <c r="S162" s="138"/>
    </row>
    <row r="163" spans="18:19">
      <c r="R163" s="165"/>
      <c r="S163" s="138"/>
    </row>
    <row r="164" spans="18:19">
      <c r="R164" s="165"/>
      <c r="S164" s="138"/>
    </row>
    <row r="165" spans="18:19">
      <c r="R165" s="165"/>
      <c r="S165" s="138"/>
    </row>
    <row r="166" spans="18:19">
      <c r="R166" s="165"/>
      <c r="S166" s="138"/>
    </row>
    <row r="167" spans="18:19">
      <c r="R167" s="165"/>
      <c r="S167" s="138"/>
    </row>
    <row r="168" spans="18:19">
      <c r="R168" s="165"/>
      <c r="S168" s="138"/>
    </row>
    <row r="169" spans="18:19">
      <c r="R169" s="165"/>
      <c r="S169" s="138"/>
    </row>
    <row r="170" spans="18:19">
      <c r="R170" s="165"/>
      <c r="S170" s="138"/>
    </row>
    <row r="171" spans="18:19">
      <c r="R171" s="165"/>
      <c r="S171" s="138"/>
    </row>
    <row r="172" spans="18:19">
      <c r="R172" s="165"/>
      <c r="S172" s="138"/>
    </row>
    <row r="173" spans="18:19">
      <c r="R173" s="165"/>
      <c r="S173" s="138"/>
    </row>
    <row r="174" spans="18:19">
      <c r="R174" s="165"/>
      <c r="S174" s="138"/>
    </row>
    <row r="175" spans="18:19">
      <c r="R175" s="165"/>
      <c r="S175" s="138"/>
    </row>
    <row r="176" spans="18:19">
      <c r="R176" s="165"/>
      <c r="S176" s="138"/>
    </row>
    <row r="177" spans="18:19">
      <c r="R177" s="165"/>
      <c r="S177" s="138"/>
    </row>
    <row r="178" spans="18:19">
      <c r="R178" s="165"/>
      <c r="S178" s="138"/>
    </row>
    <row r="179" spans="18:19">
      <c r="R179" s="165"/>
      <c r="S179" s="138"/>
    </row>
    <row r="180" spans="18:19">
      <c r="R180" s="165"/>
      <c r="S180" s="138"/>
    </row>
    <row r="181" spans="18:19">
      <c r="R181" s="165"/>
      <c r="S181" s="138"/>
    </row>
    <row r="182" spans="18:19">
      <c r="R182" s="165"/>
      <c r="S182" s="138"/>
    </row>
    <row r="183" spans="18:19">
      <c r="R183" s="165"/>
      <c r="S183" s="138"/>
    </row>
    <row r="184" spans="18:19">
      <c r="R184" s="165"/>
      <c r="S184" s="138"/>
    </row>
    <row r="185" spans="18:19">
      <c r="R185" s="165"/>
      <c r="S185" s="138"/>
    </row>
    <row r="186" spans="18:19">
      <c r="R186" s="165"/>
      <c r="S186" s="138"/>
    </row>
    <row r="187" spans="18:19">
      <c r="R187" s="165"/>
      <c r="S187" s="138"/>
    </row>
    <row r="188" spans="18:19">
      <c r="R188" s="165"/>
      <c r="S188" s="138"/>
    </row>
    <row r="189" spans="18:19">
      <c r="R189" s="165"/>
      <c r="S189" s="138"/>
    </row>
    <row r="190" spans="18:19">
      <c r="R190" s="165"/>
      <c r="S190" s="138"/>
    </row>
    <row r="191" spans="18:19">
      <c r="R191" s="165"/>
      <c r="S191" s="138"/>
    </row>
    <row r="192" spans="18:19">
      <c r="R192" s="165"/>
      <c r="S192" s="138"/>
    </row>
    <row r="193" spans="18:19">
      <c r="R193" s="165"/>
      <c r="S193" s="138"/>
    </row>
    <row r="194" spans="18:19">
      <c r="R194" s="165"/>
      <c r="S194" s="138"/>
    </row>
    <row r="195" spans="18:19">
      <c r="R195" s="165"/>
      <c r="S195" s="138"/>
    </row>
    <row r="196" spans="18:19">
      <c r="R196" s="165"/>
      <c r="S196" s="138"/>
    </row>
    <row r="197" spans="18:19">
      <c r="R197" s="165"/>
      <c r="S197" s="138"/>
    </row>
    <row r="198" spans="18:19">
      <c r="R198" s="165"/>
      <c r="S198" s="138"/>
    </row>
    <row r="199" spans="18:19">
      <c r="R199" s="165"/>
      <c r="S199" s="138"/>
    </row>
    <row r="200" spans="18:19">
      <c r="R200" s="165"/>
      <c r="S200" s="138"/>
    </row>
    <row r="201" spans="18:19">
      <c r="R201" s="165"/>
      <c r="S201" s="138"/>
    </row>
    <row r="202" spans="18:19">
      <c r="R202" s="165"/>
      <c r="S202" s="138"/>
    </row>
    <row r="203" spans="18:19">
      <c r="R203" s="165"/>
      <c r="S203" s="138"/>
    </row>
    <row r="204" spans="18:19">
      <c r="R204" s="165"/>
      <c r="S204" s="138"/>
    </row>
    <row r="205" spans="18:19">
      <c r="R205" s="165"/>
      <c r="S205" s="138"/>
    </row>
    <row r="206" spans="18:19">
      <c r="R206" s="165"/>
      <c r="S206" s="138"/>
    </row>
    <row r="207" spans="18:19">
      <c r="R207" s="165"/>
      <c r="S207" s="138"/>
    </row>
    <row r="208" spans="18:19">
      <c r="R208" s="165"/>
      <c r="S208" s="138"/>
    </row>
    <row r="209" spans="18:19">
      <c r="R209" s="165"/>
      <c r="S209" s="138"/>
    </row>
    <row r="210" spans="18:19">
      <c r="R210" s="165"/>
      <c r="S210" s="138"/>
    </row>
    <row r="211" spans="18:19">
      <c r="R211" s="165"/>
      <c r="S211" s="138"/>
    </row>
    <row r="212" spans="18:19">
      <c r="R212" s="165"/>
      <c r="S212" s="138"/>
    </row>
    <row r="213" spans="18:19">
      <c r="R213" s="165"/>
      <c r="S213" s="138"/>
    </row>
    <row r="214" spans="18:19">
      <c r="R214" s="165"/>
      <c r="S214" s="138"/>
    </row>
    <row r="215" spans="18:19">
      <c r="R215" s="165"/>
      <c r="S215" s="138"/>
    </row>
    <row r="216" spans="18:19">
      <c r="R216" s="165"/>
      <c r="S216" s="138"/>
    </row>
    <row r="217" spans="18:19">
      <c r="R217" s="165"/>
      <c r="S217" s="138"/>
    </row>
    <row r="218" spans="18:19">
      <c r="R218" s="165"/>
      <c r="S218" s="138"/>
    </row>
    <row r="219" spans="18:19">
      <c r="R219" s="165"/>
      <c r="S219" s="138"/>
    </row>
    <row r="220" spans="18:19">
      <c r="R220" s="165"/>
      <c r="S220" s="138"/>
    </row>
    <row r="221" spans="18:19">
      <c r="R221" s="165"/>
      <c r="S221" s="138"/>
    </row>
    <row r="222" spans="18:19">
      <c r="R222" s="165"/>
      <c r="S222" s="138"/>
    </row>
    <row r="223" spans="18:19">
      <c r="R223" s="165"/>
      <c r="S223" s="138"/>
    </row>
    <row r="224" spans="18:19">
      <c r="R224" s="165"/>
      <c r="S224" s="138"/>
    </row>
    <row r="225" spans="18:19">
      <c r="R225" s="165"/>
      <c r="S225" s="138"/>
    </row>
    <row r="226" spans="18:19">
      <c r="R226" s="165"/>
      <c r="S226" s="138"/>
    </row>
    <row r="227" spans="18:19">
      <c r="R227" s="165"/>
      <c r="S227" s="138"/>
    </row>
    <row r="228" spans="18:19">
      <c r="R228" s="165"/>
      <c r="S228" s="138"/>
    </row>
    <row r="229" spans="18:19">
      <c r="R229" s="165"/>
      <c r="S229" s="138"/>
    </row>
    <row r="230" spans="18:19">
      <c r="R230" s="165"/>
      <c r="S230" s="138"/>
    </row>
    <row r="231" spans="18:19">
      <c r="R231" s="165"/>
      <c r="S231" s="138"/>
    </row>
    <row r="232" spans="18:19">
      <c r="R232" s="165"/>
      <c r="S232" s="138"/>
    </row>
    <row r="233" spans="18:19">
      <c r="R233" s="165"/>
      <c r="S233" s="138"/>
    </row>
    <row r="234" spans="18:19">
      <c r="R234" s="165"/>
      <c r="S234" s="138"/>
    </row>
    <row r="235" spans="18:19">
      <c r="R235" s="165"/>
      <c r="S235" s="138"/>
    </row>
    <row r="236" spans="18:19">
      <c r="R236" s="165"/>
      <c r="S236" s="138"/>
    </row>
    <row r="237" spans="18:19">
      <c r="R237" s="165"/>
      <c r="S237" s="138"/>
    </row>
    <row r="238" spans="18:19">
      <c r="R238" s="165"/>
      <c r="S238" s="138"/>
    </row>
    <row r="239" spans="18:19">
      <c r="R239" s="165"/>
      <c r="S239" s="138"/>
    </row>
    <row r="240" spans="18:19">
      <c r="R240" s="165"/>
      <c r="S240" s="138"/>
    </row>
    <row r="241" spans="18:19">
      <c r="R241" s="165"/>
      <c r="S241" s="138"/>
    </row>
    <row r="242" spans="18:19">
      <c r="R242" s="165"/>
      <c r="S242" s="138"/>
    </row>
    <row r="243" spans="18:19">
      <c r="R243" s="165"/>
      <c r="S243" s="138"/>
    </row>
    <row r="244" spans="18:19">
      <c r="R244" s="165"/>
      <c r="S244" s="138"/>
    </row>
    <row r="245" spans="18:19">
      <c r="R245" s="165"/>
      <c r="S245" s="138"/>
    </row>
    <row r="246" spans="18:19">
      <c r="R246" s="165"/>
      <c r="S246" s="138"/>
    </row>
    <row r="247" spans="18:19">
      <c r="R247" s="165"/>
      <c r="S247" s="138"/>
    </row>
  </sheetData>
  <sheetProtection selectLockedCells="1"/>
  <mergeCells count="16">
    <mergeCell ref="A1:AB1"/>
    <mergeCell ref="B4:C4"/>
    <mergeCell ref="B5:G5"/>
    <mergeCell ref="N4:AB4"/>
    <mergeCell ref="N5:AB5"/>
    <mergeCell ref="A2:AB2"/>
    <mergeCell ref="AE12:AG12"/>
    <mergeCell ref="B41:E41"/>
    <mergeCell ref="I41:L41"/>
    <mergeCell ref="I43:J43"/>
    <mergeCell ref="N8:T8"/>
    <mergeCell ref="AE10:AH10"/>
    <mergeCell ref="A11:G11"/>
    <mergeCell ref="H11:M11"/>
    <mergeCell ref="N11:S11"/>
    <mergeCell ref="T11:AB11"/>
  </mergeCells>
  <phoneticPr fontId="14" type="noConversion"/>
  <dataValidations count="2">
    <dataValidation allowBlank="1" showInputMessage="1" showErrorMessage="1" promptTitle="Cost to be Adjusted" prompt="Should equal cell in column V.  It may be off by a few cents due to rounding." sqref="G16:G39" xr:uid="{8CAA2373-8679-480E-A9F4-AA3C27E548BA}"/>
    <dataValidation allowBlank="1" showInputMessage="1" showErrorMessage="1" promptTitle="Original Expense" prompt="Should equal cell in column W.  It may be off by a few cents due to rounding." sqref="F16:F39" xr:uid="{116FD092-A5D1-498C-B88B-43C66A1E1BCA}"/>
  </dataValidations>
  <printOptions horizontalCentered="1"/>
  <pageMargins left="0.2" right="0.2" top="0.4" bottom="0.4" header="0.25" footer="0.3"/>
  <pageSetup scale="44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pageSetUpPr fitToPage="1"/>
  </sheetPr>
  <dimension ref="A1:AO235"/>
  <sheetViews>
    <sheetView zoomScale="86" zoomScaleNormal="86" workbookViewId="0">
      <pane xSplit="8" ySplit="15" topLeftCell="I16" activePane="bottomRight" state="frozen"/>
      <selection pane="topRight" activeCell="G1" sqref="G1"/>
      <selection pane="bottomLeft" activeCell="A16" sqref="A16"/>
      <selection pane="bottomRight" activeCell="A16" sqref="A16"/>
    </sheetView>
  </sheetViews>
  <sheetFormatPr defaultColWidth="9.08203125" defaultRowHeight="14"/>
  <cols>
    <col min="1" max="1" width="9" style="122" customWidth="1"/>
    <col min="2" max="2" width="8.5" style="122" customWidth="1"/>
    <col min="3" max="3" width="7.25" style="122" customWidth="1"/>
    <col min="4" max="4" width="8.83203125" style="122" customWidth="1"/>
    <col min="5" max="5" width="10" style="122" bestFit="1" customWidth="1"/>
    <col min="6" max="6" width="5.25" style="122" bestFit="1" customWidth="1"/>
    <col min="7" max="7" width="10" style="122" bestFit="1" customWidth="1"/>
    <col min="8" max="8" width="9.08203125" style="122" bestFit="1" customWidth="1"/>
    <col min="9" max="9" width="6.08203125" style="122" bestFit="1" customWidth="1"/>
    <col min="10" max="10" width="6.08203125" style="122" customWidth="1"/>
    <col min="11" max="11" width="5.58203125" style="122" customWidth="1"/>
    <col min="12" max="12" width="5.08203125" style="122" customWidth="1"/>
    <col min="13" max="13" width="5.58203125" style="122" customWidth="1"/>
    <col min="14" max="14" width="7.5" style="122" bestFit="1" customWidth="1"/>
    <col min="15" max="15" width="9.75" style="122" customWidth="1"/>
    <col min="16" max="17" width="6.08203125" style="116" customWidth="1"/>
    <col min="18" max="18" width="5.58203125" style="116" customWidth="1"/>
    <col min="19" max="19" width="5" style="116" customWidth="1"/>
    <col min="20" max="20" width="5.58203125" style="116" customWidth="1"/>
    <col min="21" max="21" width="7.5" style="116" bestFit="1" customWidth="1"/>
    <col min="22" max="22" width="9.08203125" style="116" bestFit="1" customWidth="1"/>
    <col min="23" max="23" width="4.25" style="116" bestFit="1" customWidth="1"/>
    <col min="24" max="24" width="4.83203125" style="116" bestFit="1" customWidth="1"/>
    <col min="25" max="25" width="4.33203125" style="116" bestFit="1" customWidth="1"/>
    <col min="26" max="26" width="4.25" style="116" bestFit="1" customWidth="1"/>
    <col min="27" max="27" width="5.08203125" style="116" bestFit="1" customWidth="1"/>
    <col min="28" max="28" width="7.5" style="116" bestFit="1" customWidth="1"/>
    <col min="29" max="29" width="8.75" style="116" customWidth="1"/>
    <col min="30" max="30" width="10" style="116" bestFit="1" customWidth="1"/>
    <col min="31" max="31" width="14.08203125" style="116" bestFit="1" customWidth="1"/>
    <col min="32" max="32" width="7.5" style="116" bestFit="1" customWidth="1"/>
    <col min="33" max="33" width="10" style="116" bestFit="1" customWidth="1"/>
    <col min="34" max="34" width="8.25" style="116" customWidth="1"/>
    <col min="35" max="35" width="26.58203125" style="116" customWidth="1"/>
    <col min="36" max="36" width="2.58203125" style="116" customWidth="1"/>
    <col min="37" max="37" width="3.25" style="116" customWidth="1"/>
    <col min="38" max="38" width="29.83203125" style="116" customWidth="1"/>
    <col min="39" max="39" width="11.5" style="116" customWidth="1"/>
    <col min="40" max="40" width="11.08203125" style="116" customWidth="1"/>
    <col min="41" max="41" width="11.08203125" style="116" bestFit="1" customWidth="1"/>
    <col min="42" max="16384" width="9.08203125" style="116"/>
  </cols>
  <sheetData>
    <row r="1" spans="1:41" ht="23.25" customHeight="1">
      <c r="A1" s="307" t="s">
        <v>0</v>
      </c>
      <c r="B1" s="308"/>
      <c r="C1" s="308"/>
      <c r="D1" s="308"/>
      <c r="E1" s="308"/>
      <c r="F1" s="308"/>
      <c r="G1" s="308"/>
      <c r="H1" s="308"/>
      <c r="I1" s="308"/>
      <c r="J1" s="308"/>
      <c r="K1" s="308"/>
      <c r="L1" s="308"/>
      <c r="M1" s="308"/>
      <c r="N1" s="308"/>
      <c r="O1" s="308"/>
      <c r="P1" s="308"/>
      <c r="Q1" s="308"/>
      <c r="R1" s="308"/>
      <c r="S1" s="308"/>
      <c r="T1" s="308"/>
      <c r="U1" s="308"/>
      <c r="V1" s="308"/>
      <c r="W1" s="308"/>
      <c r="X1" s="308"/>
      <c r="Y1" s="308"/>
      <c r="Z1" s="308"/>
      <c r="AA1" s="308"/>
      <c r="AB1" s="308"/>
      <c r="AC1" s="308"/>
      <c r="AD1" s="308"/>
      <c r="AE1" s="308"/>
      <c r="AF1" s="308"/>
      <c r="AG1" s="308"/>
      <c r="AH1" s="308"/>
      <c r="AI1" s="309"/>
    </row>
    <row r="2" spans="1:41" ht="18">
      <c r="A2" s="316" t="s">
        <v>102</v>
      </c>
      <c r="B2" s="317"/>
      <c r="C2" s="317"/>
      <c r="D2" s="317"/>
      <c r="E2" s="317"/>
      <c r="F2" s="317"/>
      <c r="G2" s="317"/>
      <c r="H2" s="317"/>
      <c r="I2" s="317"/>
      <c r="J2" s="317"/>
      <c r="K2" s="317"/>
      <c r="L2" s="317"/>
      <c r="M2" s="317"/>
      <c r="N2" s="317"/>
      <c r="O2" s="317"/>
      <c r="P2" s="317"/>
      <c r="Q2" s="317"/>
      <c r="R2" s="317"/>
      <c r="S2" s="317"/>
      <c r="T2" s="317"/>
      <c r="U2" s="317"/>
      <c r="V2" s="317"/>
      <c r="W2" s="317"/>
      <c r="X2" s="317"/>
      <c r="Y2" s="317"/>
      <c r="Z2" s="317"/>
      <c r="AA2" s="317"/>
      <c r="AB2" s="317"/>
      <c r="AC2" s="317"/>
      <c r="AD2" s="317"/>
      <c r="AE2" s="317"/>
      <c r="AF2" s="317"/>
      <c r="AG2" s="317"/>
      <c r="AH2" s="317"/>
      <c r="AI2" s="318"/>
    </row>
    <row r="3" spans="1:41" ht="18.5" thickBot="1">
      <c r="A3" s="117"/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  <c r="Q3" s="118"/>
      <c r="R3" s="118"/>
      <c r="S3" s="118"/>
      <c r="T3" s="118"/>
      <c r="U3" s="118"/>
      <c r="V3" s="118"/>
      <c r="W3" s="118"/>
      <c r="X3" s="118"/>
      <c r="Y3" s="118"/>
      <c r="Z3" s="118"/>
      <c r="AA3" s="118"/>
      <c r="AB3" s="118"/>
      <c r="AC3" s="118"/>
      <c r="AD3" s="118"/>
      <c r="AE3" s="118"/>
      <c r="AF3" s="118"/>
      <c r="AG3" s="118"/>
      <c r="AH3" s="118"/>
      <c r="AI3" s="119"/>
    </row>
    <row r="4" spans="1:41" ht="26.25" customHeight="1">
      <c r="A4" s="120" t="s">
        <v>2</v>
      </c>
      <c r="B4" s="121"/>
      <c r="C4" s="195"/>
      <c r="D4" s="195"/>
      <c r="I4" s="123"/>
      <c r="J4" s="123"/>
      <c r="K4" s="123" t="s">
        <v>3</v>
      </c>
      <c r="L4" s="355"/>
      <c r="M4" s="355"/>
      <c r="N4" s="124"/>
      <c r="O4" s="123"/>
      <c r="P4" s="123"/>
      <c r="Q4" s="123" t="s">
        <v>4</v>
      </c>
      <c r="R4" s="361"/>
      <c r="S4" s="361"/>
      <c r="T4" s="124"/>
      <c r="U4" s="310" t="s">
        <v>5</v>
      </c>
      <c r="V4" s="311"/>
      <c r="W4" s="311"/>
      <c r="X4" s="311"/>
      <c r="Y4" s="311"/>
      <c r="Z4" s="311"/>
      <c r="AA4" s="311"/>
      <c r="AB4" s="311"/>
      <c r="AC4" s="311"/>
      <c r="AD4" s="311"/>
      <c r="AE4" s="311"/>
      <c r="AF4" s="311"/>
      <c r="AG4" s="311"/>
      <c r="AH4" s="311"/>
      <c r="AI4" s="312"/>
    </row>
    <row r="5" spans="1:41" ht="26.25" customHeight="1">
      <c r="A5" s="120" t="s">
        <v>6</v>
      </c>
      <c r="B5" s="306"/>
      <c r="C5" s="306"/>
      <c r="D5" s="306"/>
      <c r="E5" s="306"/>
      <c r="F5" s="306"/>
      <c r="G5" s="306"/>
      <c r="H5" s="306"/>
      <c r="I5" s="124"/>
      <c r="J5" s="123"/>
      <c r="K5" s="123" t="s">
        <v>7</v>
      </c>
      <c r="L5" s="363"/>
      <c r="M5" s="363"/>
      <c r="N5" s="123"/>
      <c r="O5" s="123"/>
      <c r="P5" s="123"/>
      <c r="Q5" s="123" t="s">
        <v>8</v>
      </c>
      <c r="R5" s="362"/>
      <c r="S5" s="362"/>
      <c r="T5" s="124"/>
      <c r="U5" s="357"/>
      <c r="V5" s="358"/>
      <c r="W5" s="358"/>
      <c r="X5" s="358"/>
      <c r="Y5" s="358"/>
      <c r="Z5" s="358"/>
      <c r="AA5" s="358"/>
      <c r="AB5" s="358"/>
      <c r="AC5" s="358"/>
      <c r="AD5" s="358"/>
      <c r="AE5" s="358"/>
      <c r="AF5" s="358"/>
      <c r="AG5" s="358"/>
      <c r="AH5" s="358"/>
      <c r="AI5" s="359"/>
    </row>
    <row r="6" spans="1:41" ht="26.25" customHeight="1" thickBot="1">
      <c r="A6" s="120" t="s">
        <v>9</v>
      </c>
      <c r="B6" s="342"/>
      <c r="C6" s="342"/>
      <c r="D6" s="342"/>
      <c r="E6" s="342"/>
      <c r="F6" s="342"/>
      <c r="G6" s="342"/>
      <c r="H6" s="342"/>
      <c r="I6" s="124"/>
      <c r="J6" s="123"/>
      <c r="K6" s="123" t="s">
        <v>10</v>
      </c>
      <c r="L6" s="356"/>
      <c r="M6" s="356"/>
      <c r="O6" s="123"/>
      <c r="P6" s="123"/>
      <c r="Q6" s="123" t="s">
        <v>11</v>
      </c>
      <c r="R6" s="356"/>
      <c r="S6" s="356"/>
      <c r="T6" s="124"/>
      <c r="U6" s="313"/>
      <c r="V6" s="314"/>
      <c r="W6" s="314"/>
      <c r="X6" s="314"/>
      <c r="Y6" s="314"/>
      <c r="Z6" s="314"/>
      <c r="AA6" s="314"/>
      <c r="AB6" s="314"/>
      <c r="AC6" s="314"/>
      <c r="AD6" s="314"/>
      <c r="AE6" s="314"/>
      <c r="AF6" s="314"/>
      <c r="AG6" s="314"/>
      <c r="AH6" s="314"/>
      <c r="AI6" s="315"/>
    </row>
    <row r="7" spans="1:41" ht="12" customHeight="1" thickBot="1">
      <c r="A7" s="128"/>
      <c r="B7" s="124"/>
      <c r="C7" s="124"/>
      <c r="D7" s="124"/>
      <c r="E7" s="124"/>
      <c r="F7" s="124"/>
      <c r="G7" s="124"/>
      <c r="H7" s="124"/>
      <c r="I7" s="124"/>
      <c r="J7" s="124"/>
      <c r="K7" s="124"/>
      <c r="L7" s="124"/>
      <c r="M7" s="124"/>
      <c r="N7" s="124"/>
      <c r="O7" s="124"/>
      <c r="P7" s="124"/>
      <c r="Q7" s="124"/>
      <c r="R7" s="124"/>
      <c r="S7" s="124"/>
      <c r="T7" s="124"/>
      <c r="U7" s="124"/>
      <c r="V7" s="124"/>
      <c r="W7" s="124"/>
      <c r="X7" s="124"/>
      <c r="Y7" s="124"/>
      <c r="Z7" s="124"/>
      <c r="AA7" s="124"/>
      <c r="AB7" s="124"/>
      <c r="AC7" s="124"/>
      <c r="AD7" s="124"/>
      <c r="AE7" s="124"/>
      <c r="AF7" s="124"/>
      <c r="AG7" s="124"/>
      <c r="AH7" s="124"/>
      <c r="AI7" s="129"/>
    </row>
    <row r="8" spans="1:41" ht="24" customHeight="1">
      <c r="A8" s="130" t="s">
        <v>112</v>
      </c>
      <c r="B8" s="131"/>
      <c r="C8" s="131"/>
      <c r="D8" s="131"/>
      <c r="E8" s="131"/>
      <c r="F8" s="131"/>
      <c r="G8" s="131"/>
      <c r="H8" s="131"/>
      <c r="I8" s="131"/>
      <c r="J8" s="131"/>
      <c r="K8" s="131"/>
      <c r="L8" s="131"/>
      <c r="M8" s="131"/>
      <c r="N8" s="131"/>
      <c r="O8" s="131"/>
      <c r="P8" s="131"/>
      <c r="Q8" s="131"/>
      <c r="R8" s="131"/>
      <c r="S8" s="131"/>
      <c r="T8" s="131"/>
      <c r="U8" s="131"/>
      <c r="V8" s="131"/>
      <c r="W8" s="131"/>
      <c r="X8" s="131"/>
      <c r="Y8" s="131"/>
      <c r="Z8" s="131"/>
      <c r="AA8" s="131"/>
      <c r="AB8" s="131"/>
      <c r="AC8" s="131"/>
      <c r="AD8" s="131"/>
      <c r="AE8" s="131"/>
      <c r="AF8" s="131"/>
      <c r="AG8" s="131"/>
      <c r="AH8" s="131"/>
      <c r="AI8" s="132"/>
    </row>
    <row r="9" spans="1:41" ht="24" customHeight="1">
      <c r="A9" s="128" t="s">
        <v>113</v>
      </c>
      <c r="B9" s="124"/>
      <c r="C9" s="124"/>
      <c r="D9" s="124"/>
      <c r="E9" s="124"/>
      <c r="F9" s="124"/>
      <c r="G9" s="124"/>
      <c r="H9" s="124"/>
      <c r="I9" s="124"/>
      <c r="J9" s="124"/>
      <c r="K9" s="124"/>
      <c r="L9" s="124"/>
      <c r="M9" s="124"/>
      <c r="N9" s="148"/>
      <c r="O9" s="148"/>
      <c r="P9" s="360"/>
      <c r="Q9" s="360"/>
      <c r="R9" s="360"/>
      <c r="S9" s="360"/>
      <c r="T9" s="360"/>
      <c r="U9" s="360"/>
      <c r="V9" s="360"/>
      <c r="W9" s="360"/>
      <c r="X9" s="360"/>
      <c r="Y9" s="360"/>
      <c r="Z9" s="360"/>
      <c r="AA9" s="360"/>
      <c r="AB9" s="360"/>
      <c r="AC9" s="360"/>
      <c r="AD9" s="360"/>
      <c r="AE9" s="360"/>
      <c r="AF9" s="360"/>
      <c r="AG9" s="360"/>
      <c r="AH9" s="360"/>
      <c r="AI9" s="129"/>
    </row>
    <row r="10" spans="1:41" ht="24" customHeight="1" thickBot="1">
      <c r="A10" s="133" t="s">
        <v>60</v>
      </c>
      <c r="B10" s="134"/>
      <c r="C10" s="134"/>
      <c r="D10" s="134"/>
      <c r="E10" s="134"/>
      <c r="F10" s="134"/>
      <c r="G10" s="134"/>
      <c r="H10" s="134"/>
      <c r="I10" s="134" t="s">
        <v>61</v>
      </c>
      <c r="J10" s="134"/>
      <c r="K10" s="134"/>
      <c r="L10" s="134"/>
      <c r="M10" s="134"/>
      <c r="N10" s="134"/>
      <c r="O10" s="134"/>
      <c r="P10" s="134"/>
      <c r="Q10" s="134"/>
      <c r="R10" s="134"/>
      <c r="S10" s="134"/>
      <c r="T10" s="134"/>
      <c r="U10" s="134"/>
      <c r="V10" s="134"/>
      <c r="W10" s="134"/>
      <c r="X10" s="134"/>
      <c r="Y10" s="134"/>
      <c r="Z10" s="134"/>
      <c r="AA10" s="134"/>
      <c r="AB10" s="134"/>
      <c r="AC10" s="134"/>
      <c r="AD10" s="134"/>
      <c r="AE10" s="134"/>
      <c r="AF10" s="134"/>
      <c r="AG10" s="134"/>
      <c r="AH10" s="134"/>
      <c r="AI10" s="135"/>
    </row>
    <row r="11" spans="1:41" ht="12" customHeight="1" thickBot="1">
      <c r="A11" s="133"/>
      <c r="B11" s="134"/>
      <c r="C11" s="134"/>
      <c r="D11" s="134"/>
      <c r="E11" s="134"/>
      <c r="F11" s="134"/>
      <c r="G11" s="134"/>
      <c r="H11" s="134"/>
      <c r="I11" s="134"/>
      <c r="J11" s="134"/>
      <c r="K11" s="134"/>
      <c r="L11" s="134"/>
      <c r="M11" s="134"/>
      <c r="N11" s="134"/>
      <c r="O11" s="134"/>
      <c r="P11" s="134"/>
      <c r="Q11" s="134"/>
      <c r="R11" s="134"/>
      <c r="S11" s="134"/>
      <c r="T11" s="134"/>
      <c r="U11" s="134"/>
      <c r="V11" s="134"/>
      <c r="W11" s="134"/>
      <c r="X11" s="134"/>
      <c r="Y11" s="134"/>
      <c r="Z11" s="134"/>
      <c r="AA11" s="134"/>
      <c r="AB11" s="134"/>
      <c r="AC11" s="134"/>
      <c r="AD11" s="134"/>
      <c r="AE11" s="134"/>
      <c r="AF11" s="134"/>
      <c r="AG11" s="134"/>
      <c r="AH11" s="134"/>
      <c r="AI11" s="135"/>
      <c r="AL11" s="326" t="s">
        <v>62</v>
      </c>
      <c r="AM11" s="326"/>
      <c r="AN11" s="326"/>
      <c r="AO11" s="326"/>
    </row>
    <row r="12" spans="1:41" ht="24" customHeight="1" thickBot="1">
      <c r="A12" s="327" t="s">
        <v>16</v>
      </c>
      <c r="B12" s="328"/>
      <c r="C12" s="328"/>
      <c r="D12" s="328"/>
      <c r="E12" s="328"/>
      <c r="F12" s="328"/>
      <c r="G12" s="328"/>
      <c r="H12" s="329"/>
      <c r="I12" s="330" t="s">
        <v>114</v>
      </c>
      <c r="J12" s="331"/>
      <c r="K12" s="331"/>
      <c r="L12" s="331"/>
      <c r="M12" s="331"/>
      <c r="N12" s="331"/>
      <c r="O12" s="332"/>
      <c r="P12" s="333" t="s">
        <v>115</v>
      </c>
      <c r="Q12" s="334"/>
      <c r="R12" s="334"/>
      <c r="S12" s="334"/>
      <c r="T12" s="334"/>
      <c r="U12" s="334"/>
      <c r="V12" s="335"/>
      <c r="W12" s="352" t="s">
        <v>116</v>
      </c>
      <c r="X12" s="353"/>
      <c r="Y12" s="353"/>
      <c r="Z12" s="353"/>
      <c r="AA12" s="353"/>
      <c r="AB12" s="353"/>
      <c r="AC12" s="354"/>
      <c r="AD12" s="336" t="s">
        <v>65</v>
      </c>
      <c r="AE12" s="337"/>
      <c r="AF12" s="337"/>
      <c r="AG12" s="337"/>
      <c r="AH12" s="337"/>
      <c r="AI12" s="338"/>
    </row>
    <row r="13" spans="1:41" s="136" customFormat="1" ht="57" customHeight="1" thickBot="1">
      <c r="A13" s="72" t="s">
        <v>20</v>
      </c>
      <c r="B13" s="73" t="s">
        <v>21</v>
      </c>
      <c r="C13" s="73" t="s">
        <v>22</v>
      </c>
      <c r="D13" s="73" t="s">
        <v>23</v>
      </c>
      <c r="E13" s="73" t="s">
        <v>24</v>
      </c>
      <c r="F13" s="73" t="s">
        <v>25</v>
      </c>
      <c r="G13" s="73" t="s">
        <v>26</v>
      </c>
      <c r="H13" s="73" t="s">
        <v>27</v>
      </c>
      <c r="I13" s="51" t="s">
        <v>28</v>
      </c>
      <c r="J13" s="41" t="s">
        <v>29</v>
      </c>
      <c r="K13" s="41" t="s">
        <v>30</v>
      </c>
      <c r="L13" s="41" t="s">
        <v>31</v>
      </c>
      <c r="M13" s="41" t="s">
        <v>32</v>
      </c>
      <c r="N13" s="41" t="s">
        <v>117</v>
      </c>
      <c r="O13" s="42" t="s">
        <v>69</v>
      </c>
      <c r="P13" s="43" t="s">
        <v>28</v>
      </c>
      <c r="Q13" s="44" t="s">
        <v>29</v>
      </c>
      <c r="R13" s="44" t="s">
        <v>30</v>
      </c>
      <c r="S13" s="44" t="s">
        <v>31</v>
      </c>
      <c r="T13" s="44" t="s">
        <v>32</v>
      </c>
      <c r="U13" s="45" t="s">
        <v>117</v>
      </c>
      <c r="V13" s="46" t="s">
        <v>69</v>
      </c>
      <c r="W13" s="199" t="s">
        <v>28</v>
      </c>
      <c r="X13" s="200" t="s">
        <v>29</v>
      </c>
      <c r="Y13" s="200" t="s">
        <v>30</v>
      </c>
      <c r="Z13" s="200" t="s">
        <v>31</v>
      </c>
      <c r="AA13" s="200" t="s">
        <v>32</v>
      </c>
      <c r="AB13" s="201" t="s">
        <v>117</v>
      </c>
      <c r="AC13" s="202" t="s">
        <v>69</v>
      </c>
      <c r="AD13" s="47" t="s">
        <v>70</v>
      </c>
      <c r="AE13" s="48" t="s">
        <v>71</v>
      </c>
      <c r="AF13" s="48" t="s">
        <v>118</v>
      </c>
      <c r="AG13" s="49" t="s">
        <v>72</v>
      </c>
      <c r="AH13" s="49" t="s">
        <v>73</v>
      </c>
      <c r="AI13" s="50" t="s">
        <v>19</v>
      </c>
      <c r="AL13" s="319" t="s">
        <v>74</v>
      </c>
      <c r="AM13" s="320"/>
      <c r="AN13" s="321"/>
    </row>
    <row r="14" spans="1:41" s="137" customFormat="1" ht="18" customHeight="1">
      <c r="A14" s="93" t="s">
        <v>77</v>
      </c>
      <c r="B14" s="94" t="s">
        <v>78</v>
      </c>
      <c r="C14" s="94" t="s">
        <v>35</v>
      </c>
      <c r="D14" s="94" t="s">
        <v>36</v>
      </c>
      <c r="E14" s="95">
        <v>7500</v>
      </c>
      <c r="F14" s="96">
        <v>1</v>
      </c>
      <c r="G14" s="97">
        <v>7500</v>
      </c>
      <c r="H14" s="97">
        <v>7500</v>
      </c>
      <c r="I14" s="93" t="s">
        <v>37</v>
      </c>
      <c r="J14" s="94" t="s">
        <v>38</v>
      </c>
      <c r="K14" s="94" t="s">
        <v>39</v>
      </c>
      <c r="L14" s="94" t="s">
        <v>40</v>
      </c>
      <c r="M14" s="94" t="s">
        <v>41</v>
      </c>
      <c r="N14" s="98">
        <v>0.81333</v>
      </c>
      <c r="O14" s="99">
        <f>G14*N14</f>
        <v>6099.9750000000004</v>
      </c>
      <c r="P14" s="100" t="s">
        <v>37</v>
      </c>
      <c r="Q14" s="101" t="s">
        <v>38</v>
      </c>
      <c r="R14" s="101" t="s">
        <v>39</v>
      </c>
      <c r="S14" s="101" t="s">
        <v>40</v>
      </c>
      <c r="T14" s="101" t="s">
        <v>42</v>
      </c>
      <c r="U14" s="102">
        <v>0.18667</v>
      </c>
      <c r="V14" s="103">
        <f>G14*U14</f>
        <v>1400.0250000000001</v>
      </c>
      <c r="W14" s="100"/>
      <c r="X14" s="101"/>
      <c r="Y14" s="101"/>
      <c r="Z14" s="101"/>
      <c r="AA14" s="101"/>
      <c r="AB14" s="102"/>
      <c r="AC14" s="103"/>
      <c r="AD14" s="104">
        <f>O14</f>
        <v>6099.9750000000004</v>
      </c>
      <c r="AE14" s="105">
        <f>V14</f>
        <v>1400.0250000000001</v>
      </c>
      <c r="AF14" s="105">
        <f>AC14</f>
        <v>0</v>
      </c>
      <c r="AG14" s="106">
        <f>SUM(AD14:AF14)</f>
        <v>7500</v>
      </c>
      <c r="AH14" s="107">
        <f>N14+U14+AB14</f>
        <v>1</v>
      </c>
      <c r="AI14" s="108" t="s">
        <v>43</v>
      </c>
      <c r="AL14" s="149" t="s">
        <v>79</v>
      </c>
      <c r="AM14" s="179">
        <v>2100</v>
      </c>
      <c r="AN14" s="150"/>
    </row>
    <row r="15" spans="1:41" ht="18" customHeight="1" thickBot="1">
      <c r="A15" s="166" t="s">
        <v>90</v>
      </c>
      <c r="B15" s="167" t="s">
        <v>91</v>
      </c>
      <c r="C15" s="167" t="s">
        <v>35</v>
      </c>
      <c r="D15" s="167" t="s">
        <v>36</v>
      </c>
      <c r="E15" s="168">
        <v>6000</v>
      </c>
      <c r="F15" s="169">
        <v>1</v>
      </c>
      <c r="G15" s="170">
        <v>6600</v>
      </c>
      <c r="H15" s="170">
        <v>600</v>
      </c>
      <c r="I15" s="166" t="s">
        <v>45</v>
      </c>
      <c r="J15" s="167" t="s">
        <v>38</v>
      </c>
      <c r="K15" s="167" t="s">
        <v>92</v>
      </c>
      <c r="L15" s="167" t="s">
        <v>93</v>
      </c>
      <c r="M15" s="167" t="s">
        <v>41</v>
      </c>
      <c r="N15" s="171">
        <v>0.90910000000000002</v>
      </c>
      <c r="O15" s="172">
        <f>G15*N15</f>
        <v>6000.06</v>
      </c>
      <c r="P15" s="173" t="s">
        <v>94</v>
      </c>
      <c r="Q15" s="167" t="s">
        <v>95</v>
      </c>
      <c r="R15" s="167" t="s">
        <v>92</v>
      </c>
      <c r="S15" s="167" t="s">
        <v>93</v>
      </c>
      <c r="T15" s="167" t="s">
        <v>41</v>
      </c>
      <c r="U15" s="92">
        <f>1-N15</f>
        <v>9.0899999999999981E-2</v>
      </c>
      <c r="V15" s="88">
        <f>G15*U15</f>
        <v>599.93999999999983</v>
      </c>
      <c r="W15" s="173"/>
      <c r="X15" s="167"/>
      <c r="Y15" s="167"/>
      <c r="Z15" s="167"/>
      <c r="AA15" s="167"/>
      <c r="AB15" s="92"/>
      <c r="AC15" s="88"/>
      <c r="AD15" s="89">
        <f t="shared" ref="AD15" si="0">O15-V15</f>
        <v>5400.1200000000008</v>
      </c>
      <c r="AE15" s="90">
        <f>V15</f>
        <v>599.93999999999983</v>
      </c>
      <c r="AF15" s="90">
        <f t="shared" ref="AF15:AF27" si="1">AC15</f>
        <v>0</v>
      </c>
      <c r="AG15" s="91">
        <f t="shared" ref="AG15:AG27" si="2">SUM(AD15:AF15)</f>
        <v>6000.06</v>
      </c>
      <c r="AH15" s="92">
        <f t="shared" ref="AH15:AH27" si="3">N15+U15+AB15</f>
        <v>1</v>
      </c>
      <c r="AI15" s="174" t="s">
        <v>96</v>
      </c>
      <c r="AL15" s="149" t="s">
        <v>87</v>
      </c>
      <c r="AM15" s="180">
        <v>3</v>
      </c>
      <c r="AN15" s="150"/>
    </row>
    <row r="16" spans="1:41" ht="27" customHeight="1">
      <c r="A16" s="52"/>
      <c r="B16" s="2"/>
      <c r="C16" s="2"/>
      <c r="D16" s="2"/>
      <c r="E16" s="58"/>
      <c r="F16" s="74"/>
      <c r="G16" s="110"/>
      <c r="H16" s="58"/>
      <c r="I16" s="52"/>
      <c r="J16" s="2"/>
      <c r="K16" s="2"/>
      <c r="L16" s="2"/>
      <c r="M16" s="2"/>
      <c r="N16" s="113"/>
      <c r="O16" s="175">
        <f t="shared" ref="O16:O27" si="4">G16*N16</f>
        <v>0</v>
      </c>
      <c r="P16" s="1"/>
      <c r="Q16" s="3"/>
      <c r="R16" s="3"/>
      <c r="S16" s="3"/>
      <c r="T16" s="3"/>
      <c r="U16" s="40"/>
      <c r="V16" s="70">
        <f t="shared" ref="V16:V27" si="5">G16*U16</f>
        <v>0</v>
      </c>
      <c r="W16" s="1"/>
      <c r="X16" s="3"/>
      <c r="Y16" s="3"/>
      <c r="Z16" s="3"/>
      <c r="AA16" s="3"/>
      <c r="AB16" s="40"/>
      <c r="AC16" s="203"/>
      <c r="AD16" s="67">
        <f>O16</f>
        <v>0</v>
      </c>
      <c r="AE16" s="68">
        <f>V16</f>
        <v>0</v>
      </c>
      <c r="AF16" s="68">
        <f t="shared" si="1"/>
        <v>0</v>
      </c>
      <c r="AG16" s="69">
        <f t="shared" si="2"/>
        <v>0</v>
      </c>
      <c r="AH16" s="65">
        <f t="shared" si="3"/>
        <v>0</v>
      </c>
      <c r="AI16" s="4"/>
      <c r="AL16" s="149" t="s">
        <v>97</v>
      </c>
      <c r="AM16" s="178">
        <f>AM14*AM15</f>
        <v>6300</v>
      </c>
      <c r="AN16" s="150"/>
    </row>
    <row r="17" spans="1:41" ht="27" customHeight="1">
      <c r="A17" s="52"/>
      <c r="B17" s="2"/>
      <c r="C17" s="2"/>
      <c r="D17" s="2"/>
      <c r="E17" s="58"/>
      <c r="F17" s="74"/>
      <c r="G17" s="110"/>
      <c r="H17" s="58"/>
      <c r="I17" s="52"/>
      <c r="J17" s="2"/>
      <c r="K17" s="2"/>
      <c r="L17" s="2"/>
      <c r="M17" s="2"/>
      <c r="N17" s="113"/>
      <c r="O17" s="175">
        <f t="shared" si="4"/>
        <v>0</v>
      </c>
      <c r="P17" s="1"/>
      <c r="Q17" s="3"/>
      <c r="R17" s="3"/>
      <c r="S17" s="3"/>
      <c r="T17" s="3"/>
      <c r="U17" s="40"/>
      <c r="V17" s="70">
        <f t="shared" si="5"/>
        <v>0</v>
      </c>
      <c r="W17" s="1"/>
      <c r="X17" s="3"/>
      <c r="Y17" s="3"/>
      <c r="Z17" s="3"/>
      <c r="AA17" s="3"/>
      <c r="AB17" s="40"/>
      <c r="AC17" s="203"/>
      <c r="AD17" s="67">
        <f t="shared" ref="AD17:AD27" si="6">O17</f>
        <v>0</v>
      </c>
      <c r="AE17" s="68">
        <f>V17</f>
        <v>0</v>
      </c>
      <c r="AF17" s="68">
        <f t="shared" si="1"/>
        <v>0</v>
      </c>
      <c r="AG17" s="69">
        <f t="shared" si="2"/>
        <v>0</v>
      </c>
      <c r="AH17" s="65">
        <f t="shared" si="3"/>
        <v>0</v>
      </c>
      <c r="AI17" s="4"/>
      <c r="AJ17" s="138"/>
      <c r="AK17" s="138"/>
      <c r="AL17" s="149" t="s">
        <v>98</v>
      </c>
      <c r="AM17" s="194">
        <v>7500</v>
      </c>
      <c r="AN17" s="150"/>
    </row>
    <row r="18" spans="1:41" ht="27" customHeight="1">
      <c r="A18" s="52"/>
      <c r="B18" s="2"/>
      <c r="C18" s="2"/>
      <c r="D18" s="2"/>
      <c r="E18" s="58"/>
      <c r="F18" s="74"/>
      <c r="G18" s="110"/>
      <c r="H18" s="58"/>
      <c r="I18" s="52"/>
      <c r="J18" s="2"/>
      <c r="K18" s="2"/>
      <c r="L18" s="2"/>
      <c r="M18" s="2"/>
      <c r="N18" s="113"/>
      <c r="O18" s="175">
        <f t="shared" si="4"/>
        <v>0</v>
      </c>
      <c r="P18" s="1"/>
      <c r="Q18" s="3"/>
      <c r="R18" s="3"/>
      <c r="S18" s="3"/>
      <c r="T18" s="3"/>
      <c r="U18" s="40"/>
      <c r="V18" s="70">
        <f t="shared" si="5"/>
        <v>0</v>
      </c>
      <c r="W18" s="1"/>
      <c r="X18" s="3"/>
      <c r="Y18" s="3"/>
      <c r="Z18" s="3"/>
      <c r="AA18" s="3"/>
      <c r="AB18" s="40"/>
      <c r="AC18" s="203"/>
      <c r="AD18" s="67">
        <f t="shared" si="6"/>
        <v>0</v>
      </c>
      <c r="AE18" s="68">
        <f t="shared" ref="AE18:AE27" si="7">V18</f>
        <v>0</v>
      </c>
      <c r="AF18" s="68">
        <f t="shared" si="1"/>
        <v>0</v>
      </c>
      <c r="AG18" s="69">
        <f t="shared" si="2"/>
        <v>0</v>
      </c>
      <c r="AH18" s="65">
        <f t="shared" si="3"/>
        <v>0</v>
      </c>
      <c r="AI18" s="4"/>
      <c r="AJ18" s="138"/>
      <c r="AK18" s="138"/>
      <c r="AL18" s="151" t="s">
        <v>99</v>
      </c>
      <c r="AM18" s="181">
        <v>6</v>
      </c>
      <c r="AN18" s="152"/>
    </row>
    <row r="19" spans="1:41" ht="27" customHeight="1" thickBot="1">
      <c r="A19" s="52"/>
      <c r="B19" s="2"/>
      <c r="C19" s="2"/>
      <c r="D19" s="2"/>
      <c r="E19" s="58"/>
      <c r="F19" s="74"/>
      <c r="G19" s="110"/>
      <c r="H19" s="58"/>
      <c r="I19" s="52"/>
      <c r="J19" s="2"/>
      <c r="K19" s="2"/>
      <c r="L19" s="2"/>
      <c r="M19" s="2"/>
      <c r="N19" s="113"/>
      <c r="O19" s="175">
        <f t="shared" si="4"/>
        <v>0</v>
      </c>
      <c r="P19" s="1"/>
      <c r="Q19" s="3"/>
      <c r="R19" s="3"/>
      <c r="S19" s="3"/>
      <c r="T19" s="3"/>
      <c r="U19" s="40"/>
      <c r="V19" s="70">
        <f t="shared" si="5"/>
        <v>0</v>
      </c>
      <c r="W19" s="1"/>
      <c r="X19" s="3"/>
      <c r="Y19" s="3"/>
      <c r="Z19" s="3"/>
      <c r="AA19" s="3"/>
      <c r="AB19" s="40"/>
      <c r="AC19" s="203"/>
      <c r="AD19" s="67">
        <f t="shared" si="6"/>
        <v>0</v>
      </c>
      <c r="AE19" s="68">
        <f t="shared" si="7"/>
        <v>0</v>
      </c>
      <c r="AF19" s="68">
        <f t="shared" si="1"/>
        <v>0</v>
      </c>
      <c r="AG19" s="69">
        <f t="shared" si="2"/>
        <v>0</v>
      </c>
      <c r="AH19" s="65">
        <f t="shared" si="3"/>
        <v>0</v>
      </c>
      <c r="AI19" s="4"/>
      <c r="AJ19" s="138"/>
      <c r="AL19" s="153" t="s">
        <v>119</v>
      </c>
      <c r="AM19" s="190">
        <f>(AM16/AM17)/AM18</f>
        <v>0.13999999999999999</v>
      </c>
      <c r="AN19" s="191">
        <f>AM19</f>
        <v>0.13999999999999999</v>
      </c>
    </row>
    <row r="20" spans="1:41" ht="27" customHeight="1" thickBot="1">
      <c r="A20" s="52"/>
      <c r="B20" s="2"/>
      <c r="C20" s="2"/>
      <c r="D20" s="2"/>
      <c r="E20" s="58"/>
      <c r="F20" s="74"/>
      <c r="G20" s="110"/>
      <c r="H20" s="58"/>
      <c r="I20" s="52"/>
      <c r="J20" s="2"/>
      <c r="K20" s="2"/>
      <c r="L20" s="2"/>
      <c r="M20" s="2"/>
      <c r="N20" s="113"/>
      <c r="O20" s="175">
        <f t="shared" ref="O20" si="8">G20*N20</f>
        <v>0</v>
      </c>
      <c r="P20" s="1"/>
      <c r="Q20" s="3"/>
      <c r="R20" s="3"/>
      <c r="S20" s="3"/>
      <c r="T20" s="3"/>
      <c r="U20" s="40"/>
      <c r="V20" s="70">
        <f t="shared" ref="V20" si="9">G20*U20</f>
        <v>0</v>
      </c>
      <c r="W20" s="1"/>
      <c r="X20" s="3"/>
      <c r="Y20" s="3"/>
      <c r="Z20" s="3"/>
      <c r="AA20" s="3"/>
      <c r="AB20" s="40"/>
      <c r="AC20" s="203"/>
      <c r="AD20" s="67">
        <f t="shared" si="6"/>
        <v>0</v>
      </c>
      <c r="AE20" s="68">
        <f t="shared" si="7"/>
        <v>0</v>
      </c>
      <c r="AF20" s="68">
        <f t="shared" si="1"/>
        <v>0</v>
      </c>
      <c r="AG20" s="69">
        <f t="shared" si="2"/>
        <v>0</v>
      </c>
      <c r="AH20" s="65">
        <f t="shared" si="3"/>
        <v>0</v>
      </c>
      <c r="AI20" s="4"/>
      <c r="AJ20" s="139"/>
      <c r="AN20" s="192">
        <f>1-AN19</f>
        <v>0.86</v>
      </c>
    </row>
    <row r="21" spans="1:41" ht="27" customHeight="1">
      <c r="A21" s="52"/>
      <c r="B21" s="2"/>
      <c r="C21" s="2"/>
      <c r="D21" s="2"/>
      <c r="E21" s="58"/>
      <c r="F21" s="74"/>
      <c r="G21" s="110"/>
      <c r="H21" s="58"/>
      <c r="I21" s="52"/>
      <c r="J21" s="2"/>
      <c r="K21" s="2"/>
      <c r="L21" s="2"/>
      <c r="M21" s="2"/>
      <c r="N21" s="113"/>
      <c r="O21" s="175">
        <f t="shared" si="4"/>
        <v>0</v>
      </c>
      <c r="P21" s="1"/>
      <c r="Q21" s="3"/>
      <c r="R21" s="3"/>
      <c r="S21" s="3"/>
      <c r="T21" s="3"/>
      <c r="U21" s="40"/>
      <c r="V21" s="70">
        <f t="shared" si="5"/>
        <v>0</v>
      </c>
      <c r="W21" s="1"/>
      <c r="X21" s="3"/>
      <c r="Y21" s="3"/>
      <c r="Z21" s="3"/>
      <c r="AA21" s="3"/>
      <c r="AB21" s="40"/>
      <c r="AC21" s="203"/>
      <c r="AD21" s="67">
        <f t="shared" si="6"/>
        <v>0</v>
      </c>
      <c r="AE21" s="68">
        <f t="shared" si="7"/>
        <v>0</v>
      </c>
      <c r="AF21" s="68">
        <f t="shared" si="1"/>
        <v>0</v>
      </c>
      <c r="AG21" s="69">
        <f t="shared" si="2"/>
        <v>0</v>
      </c>
      <c r="AH21" s="65">
        <f t="shared" si="3"/>
        <v>0</v>
      </c>
      <c r="AI21" s="4"/>
      <c r="AJ21" s="140"/>
      <c r="AL21" s="349" t="s">
        <v>103</v>
      </c>
      <c r="AM21" s="350"/>
      <c r="AN21" s="350"/>
      <c r="AO21" s="351"/>
    </row>
    <row r="22" spans="1:41" ht="27" customHeight="1">
      <c r="A22" s="52"/>
      <c r="B22" s="2"/>
      <c r="C22" s="2"/>
      <c r="D22" s="2"/>
      <c r="E22" s="58"/>
      <c r="F22" s="74"/>
      <c r="G22" s="110"/>
      <c r="H22" s="58"/>
      <c r="I22" s="52"/>
      <c r="J22" s="2"/>
      <c r="K22" s="2"/>
      <c r="L22" s="2"/>
      <c r="M22" s="2"/>
      <c r="N22" s="113"/>
      <c r="O22" s="175">
        <f t="shared" si="4"/>
        <v>0</v>
      </c>
      <c r="P22" s="1"/>
      <c r="Q22" s="3"/>
      <c r="R22" s="3"/>
      <c r="S22" s="3"/>
      <c r="T22" s="3"/>
      <c r="U22" s="40"/>
      <c r="V22" s="70">
        <f t="shared" si="5"/>
        <v>0</v>
      </c>
      <c r="W22" s="1"/>
      <c r="X22" s="3"/>
      <c r="Y22" s="3"/>
      <c r="Z22" s="3"/>
      <c r="AA22" s="3"/>
      <c r="AB22" s="40"/>
      <c r="AC22" s="203"/>
      <c r="AD22" s="67">
        <f t="shared" si="6"/>
        <v>0</v>
      </c>
      <c r="AE22" s="68">
        <f t="shared" si="7"/>
        <v>0</v>
      </c>
      <c r="AF22" s="68">
        <f t="shared" si="1"/>
        <v>0</v>
      </c>
      <c r="AG22" s="69">
        <f t="shared" si="2"/>
        <v>0</v>
      </c>
      <c r="AH22" s="65">
        <f t="shared" si="3"/>
        <v>0</v>
      </c>
      <c r="AI22" s="4"/>
      <c r="AL22" s="154" t="s">
        <v>104</v>
      </c>
      <c r="AM22" s="155" t="s">
        <v>105</v>
      </c>
      <c r="AN22" s="155" t="s">
        <v>106</v>
      </c>
      <c r="AO22" s="156"/>
    </row>
    <row r="23" spans="1:41" ht="27" customHeight="1">
      <c r="A23" s="52"/>
      <c r="B23" s="2"/>
      <c r="C23" s="2"/>
      <c r="D23" s="2"/>
      <c r="E23" s="58"/>
      <c r="F23" s="74"/>
      <c r="G23" s="110"/>
      <c r="H23" s="58"/>
      <c r="I23" s="52"/>
      <c r="J23" s="2"/>
      <c r="K23" s="2"/>
      <c r="L23" s="2"/>
      <c r="M23" s="2"/>
      <c r="N23" s="113"/>
      <c r="O23" s="175">
        <f t="shared" si="4"/>
        <v>0</v>
      </c>
      <c r="P23" s="1"/>
      <c r="Q23" s="3"/>
      <c r="R23" s="3"/>
      <c r="S23" s="3"/>
      <c r="T23" s="3"/>
      <c r="U23" s="40"/>
      <c r="V23" s="70">
        <f t="shared" si="5"/>
        <v>0</v>
      </c>
      <c r="W23" s="1"/>
      <c r="X23" s="3"/>
      <c r="Y23" s="3"/>
      <c r="Z23" s="3"/>
      <c r="AA23" s="3"/>
      <c r="AB23" s="40"/>
      <c r="AC23" s="203"/>
      <c r="AD23" s="67">
        <f t="shared" si="6"/>
        <v>0</v>
      </c>
      <c r="AE23" s="68">
        <f t="shared" si="7"/>
        <v>0</v>
      </c>
      <c r="AF23" s="68">
        <f t="shared" si="1"/>
        <v>0</v>
      </c>
      <c r="AG23" s="69">
        <f t="shared" si="2"/>
        <v>0</v>
      </c>
      <c r="AH23" s="65">
        <f t="shared" si="3"/>
        <v>0</v>
      </c>
      <c r="AI23" s="4"/>
      <c r="AJ23" s="139"/>
      <c r="AK23" s="138"/>
      <c r="AL23" s="157" t="s">
        <v>107</v>
      </c>
      <c r="AM23" s="182">
        <v>19545</v>
      </c>
      <c r="AO23" s="156"/>
    </row>
    <row r="24" spans="1:41" ht="27" customHeight="1">
      <c r="A24" s="52"/>
      <c r="B24" s="2"/>
      <c r="C24" s="6"/>
      <c r="D24" s="2"/>
      <c r="E24" s="58"/>
      <c r="F24" s="74"/>
      <c r="G24" s="110"/>
      <c r="H24" s="58"/>
      <c r="I24" s="52"/>
      <c r="J24" s="2"/>
      <c r="K24" s="2"/>
      <c r="L24" s="2"/>
      <c r="M24" s="2"/>
      <c r="N24" s="113"/>
      <c r="O24" s="176">
        <f t="shared" si="4"/>
        <v>0</v>
      </c>
      <c r="P24" s="1"/>
      <c r="Q24" s="3"/>
      <c r="R24" s="3"/>
      <c r="S24" s="3"/>
      <c r="T24" s="3"/>
      <c r="U24" s="40"/>
      <c r="V24" s="70">
        <f t="shared" si="5"/>
        <v>0</v>
      </c>
      <c r="W24" s="1"/>
      <c r="X24" s="3"/>
      <c r="Y24" s="3"/>
      <c r="Z24" s="3"/>
      <c r="AA24" s="3"/>
      <c r="AB24" s="40"/>
      <c r="AC24" s="203"/>
      <c r="AD24" s="67">
        <f t="shared" si="6"/>
        <v>0</v>
      </c>
      <c r="AE24" s="68">
        <f t="shared" si="7"/>
        <v>0</v>
      </c>
      <c r="AF24" s="68">
        <f t="shared" si="1"/>
        <v>0</v>
      </c>
      <c r="AG24" s="69">
        <f t="shared" si="2"/>
        <v>0</v>
      </c>
      <c r="AH24" s="65">
        <f t="shared" si="3"/>
        <v>0</v>
      </c>
      <c r="AI24" s="4"/>
      <c r="AL24" s="157"/>
      <c r="AM24" s="182"/>
      <c r="AO24" s="156"/>
    </row>
    <row r="25" spans="1:41" ht="27" customHeight="1">
      <c r="A25" s="52"/>
      <c r="B25" s="2"/>
      <c r="C25" s="6"/>
      <c r="D25" s="2"/>
      <c r="E25" s="58"/>
      <c r="F25" s="74"/>
      <c r="G25" s="110"/>
      <c r="H25" s="58"/>
      <c r="I25" s="52"/>
      <c r="J25" s="2"/>
      <c r="K25" s="2"/>
      <c r="L25" s="2"/>
      <c r="M25" s="2"/>
      <c r="N25" s="113"/>
      <c r="O25" s="176">
        <f t="shared" si="4"/>
        <v>0</v>
      </c>
      <c r="P25" s="1"/>
      <c r="Q25" s="3"/>
      <c r="R25" s="3"/>
      <c r="S25" s="3"/>
      <c r="T25" s="3"/>
      <c r="U25" s="40"/>
      <c r="V25" s="70">
        <f t="shared" si="5"/>
        <v>0</v>
      </c>
      <c r="W25" s="1"/>
      <c r="X25" s="3"/>
      <c r="Y25" s="3"/>
      <c r="Z25" s="3"/>
      <c r="AA25" s="3"/>
      <c r="AB25" s="40"/>
      <c r="AC25" s="203"/>
      <c r="AD25" s="67">
        <f t="shared" si="6"/>
        <v>0</v>
      </c>
      <c r="AE25" s="68">
        <f t="shared" si="7"/>
        <v>0</v>
      </c>
      <c r="AF25" s="68">
        <f t="shared" si="1"/>
        <v>0</v>
      </c>
      <c r="AG25" s="69">
        <f t="shared" si="2"/>
        <v>0</v>
      </c>
      <c r="AH25" s="65">
        <f t="shared" si="3"/>
        <v>0</v>
      </c>
      <c r="AI25" s="4"/>
      <c r="AL25" s="157" t="s">
        <v>108</v>
      </c>
      <c r="AM25" s="184">
        <f>ROUNDUP(AM23*AN25,0)</f>
        <v>978</v>
      </c>
      <c r="AN25" s="183">
        <v>0.05</v>
      </c>
      <c r="AO25" s="156"/>
    </row>
    <row r="26" spans="1:41" ht="27" customHeight="1" thickBot="1">
      <c r="A26" s="52"/>
      <c r="B26" s="2"/>
      <c r="C26" s="6"/>
      <c r="D26" s="2"/>
      <c r="E26" s="58"/>
      <c r="F26" s="74"/>
      <c r="G26" s="110"/>
      <c r="H26" s="58"/>
      <c r="I26" s="52"/>
      <c r="J26" s="2"/>
      <c r="K26" s="2"/>
      <c r="L26" s="2"/>
      <c r="M26" s="2"/>
      <c r="N26" s="113"/>
      <c r="O26" s="176">
        <f t="shared" si="4"/>
        <v>0</v>
      </c>
      <c r="P26" s="1"/>
      <c r="Q26" s="3"/>
      <c r="R26" s="3"/>
      <c r="S26" s="3"/>
      <c r="T26" s="3"/>
      <c r="U26" s="40"/>
      <c r="V26" s="70">
        <f t="shared" si="5"/>
        <v>0</v>
      </c>
      <c r="W26" s="1"/>
      <c r="X26" s="3"/>
      <c r="Y26" s="3"/>
      <c r="Z26" s="3"/>
      <c r="AA26" s="3"/>
      <c r="AB26" s="40"/>
      <c r="AC26" s="203"/>
      <c r="AD26" s="67">
        <f t="shared" si="6"/>
        <v>0</v>
      </c>
      <c r="AE26" s="68">
        <f t="shared" si="7"/>
        <v>0</v>
      </c>
      <c r="AF26" s="68">
        <f t="shared" si="1"/>
        <v>0</v>
      </c>
      <c r="AG26" s="69">
        <f t="shared" si="2"/>
        <v>0</v>
      </c>
      <c r="AH26" s="65">
        <f t="shared" si="3"/>
        <v>0</v>
      </c>
      <c r="AI26" s="4"/>
      <c r="AL26" s="158" t="s">
        <v>109</v>
      </c>
      <c r="AM26" s="185">
        <f>SUM(AM23:AM25)</f>
        <v>20523</v>
      </c>
      <c r="AN26" s="187">
        <f>AM26*AN27</f>
        <v>19545.07905</v>
      </c>
      <c r="AO26" s="188">
        <f>AM26*AO27</f>
        <v>977.92094999999995</v>
      </c>
    </row>
    <row r="27" spans="1:41" ht="27" customHeight="1" thickTop="1" thickBot="1">
      <c r="A27" s="52"/>
      <c r="B27" s="2"/>
      <c r="C27" s="6"/>
      <c r="D27" s="2"/>
      <c r="E27" s="58"/>
      <c r="F27" s="74"/>
      <c r="G27" s="110"/>
      <c r="H27" s="58"/>
      <c r="I27" s="52"/>
      <c r="J27" s="2"/>
      <c r="K27" s="2"/>
      <c r="L27" s="2"/>
      <c r="M27" s="2"/>
      <c r="N27" s="113"/>
      <c r="O27" s="177">
        <f t="shared" si="4"/>
        <v>0</v>
      </c>
      <c r="P27" s="1"/>
      <c r="Q27" s="3"/>
      <c r="R27" s="3"/>
      <c r="S27" s="3"/>
      <c r="T27" s="3"/>
      <c r="U27" s="40"/>
      <c r="V27" s="71">
        <f t="shared" si="5"/>
        <v>0</v>
      </c>
      <c r="W27" s="1"/>
      <c r="X27" s="3"/>
      <c r="Y27" s="3"/>
      <c r="Z27" s="3"/>
      <c r="AA27" s="3"/>
      <c r="AB27" s="40"/>
      <c r="AC27" s="204"/>
      <c r="AD27" s="67">
        <f t="shared" si="6"/>
        <v>0</v>
      </c>
      <c r="AE27" s="68">
        <f t="shared" si="7"/>
        <v>0</v>
      </c>
      <c r="AF27" s="68">
        <f t="shared" si="1"/>
        <v>0</v>
      </c>
      <c r="AG27" s="69">
        <f t="shared" si="2"/>
        <v>0</v>
      </c>
      <c r="AH27" s="66">
        <f t="shared" si="3"/>
        <v>0</v>
      </c>
      <c r="AI27" s="4"/>
      <c r="AL27" s="157"/>
      <c r="AM27" s="186">
        <f>SUM(AN27:AO27)</f>
        <v>1</v>
      </c>
      <c r="AN27" s="186">
        <f>ROUND(1-AO27,5)</f>
        <v>0.95235000000000003</v>
      </c>
      <c r="AO27" s="189">
        <f>ROUND($AM$25/$AM$26,5)</f>
        <v>4.7649999999999998E-2</v>
      </c>
    </row>
    <row r="28" spans="1:41" ht="24" customHeight="1" thickBot="1">
      <c r="A28" s="14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6"/>
      <c r="Q28" s="16"/>
      <c r="R28" s="16"/>
      <c r="S28" s="16"/>
      <c r="T28" s="16"/>
      <c r="U28" s="17"/>
      <c r="V28" s="18"/>
      <c r="W28" s="196"/>
      <c r="X28" s="196"/>
      <c r="Y28" s="196"/>
      <c r="Z28" s="196"/>
      <c r="AA28" s="196"/>
      <c r="AB28" s="196"/>
      <c r="AC28" s="196"/>
      <c r="AD28" s="19"/>
      <c r="AE28" s="20"/>
      <c r="AF28" s="20"/>
      <c r="AG28" s="20"/>
      <c r="AH28" s="20"/>
      <c r="AI28" s="21"/>
      <c r="AL28" s="159"/>
      <c r="AM28" s="160"/>
      <c r="AN28" s="161" t="s">
        <v>110</v>
      </c>
      <c r="AO28" s="162" t="s">
        <v>111</v>
      </c>
    </row>
    <row r="29" spans="1:41" ht="24" customHeight="1" thickBot="1">
      <c r="A29" s="22"/>
      <c r="B29" s="322"/>
      <c r="C29" s="322"/>
      <c r="D29" s="322"/>
      <c r="E29" s="322"/>
      <c r="F29" s="322"/>
      <c r="G29" s="109"/>
      <c r="H29" s="23"/>
      <c r="I29" s="23"/>
      <c r="J29" s="325"/>
      <c r="K29" s="325"/>
      <c r="L29" s="325"/>
      <c r="M29" s="325"/>
      <c r="N29" s="325"/>
      <c r="O29" s="23"/>
      <c r="P29" s="23"/>
      <c r="Q29" s="23"/>
      <c r="R29" s="23"/>
      <c r="S29" s="23"/>
      <c r="T29" s="23"/>
      <c r="U29" s="23"/>
      <c r="V29" s="24"/>
      <c r="W29" s="197"/>
      <c r="X29" s="197"/>
      <c r="Y29" s="197"/>
      <c r="Z29" s="197"/>
      <c r="AA29" s="197"/>
      <c r="AB29" s="197"/>
      <c r="AC29" s="197"/>
      <c r="AD29" s="32"/>
      <c r="AE29" s="61" t="s">
        <v>50</v>
      </c>
      <c r="AF29" s="61"/>
      <c r="AG29" s="61"/>
      <c r="AH29" s="61"/>
      <c r="AI29" s="25"/>
    </row>
    <row r="30" spans="1:41" ht="24.75" customHeight="1">
      <c r="A30" s="57"/>
      <c r="B30" s="27" t="s">
        <v>51</v>
      </c>
      <c r="C30" s="27"/>
      <c r="D30" s="27"/>
      <c r="E30" s="27"/>
      <c r="F30" s="27"/>
      <c r="G30" s="27"/>
      <c r="H30" s="23"/>
      <c r="I30" s="28"/>
      <c r="J30" s="30" t="s">
        <v>52</v>
      </c>
      <c r="K30" s="30"/>
      <c r="L30" s="29"/>
      <c r="M30" s="29"/>
      <c r="N30" s="31"/>
      <c r="O30" s="23"/>
      <c r="P30" s="29"/>
      <c r="Q30" s="29"/>
      <c r="R30" s="29"/>
      <c r="S30" s="29"/>
      <c r="T30" s="29"/>
      <c r="U30" s="29"/>
      <c r="V30" s="24"/>
      <c r="W30" s="197"/>
      <c r="X30" s="197"/>
      <c r="Y30" s="197"/>
      <c r="Z30" s="197"/>
      <c r="AA30" s="197"/>
      <c r="AB30" s="197"/>
      <c r="AC30" s="197"/>
      <c r="AD30" s="32"/>
      <c r="AE30" s="64" t="s">
        <v>53</v>
      </c>
      <c r="AF30" s="64"/>
      <c r="AG30" s="62"/>
      <c r="AH30" s="62"/>
      <c r="AI30" s="25"/>
    </row>
    <row r="31" spans="1:41" ht="24.75" customHeight="1" thickBot="1">
      <c r="A31" s="22"/>
      <c r="B31" s="56"/>
      <c r="C31" s="23"/>
      <c r="D31" s="23"/>
      <c r="E31" s="27"/>
      <c r="F31" s="23"/>
      <c r="G31" s="23"/>
      <c r="H31" s="23"/>
      <c r="I31" s="23"/>
      <c r="J31" s="325"/>
      <c r="K31" s="325"/>
      <c r="L31" s="29"/>
      <c r="M31" s="31"/>
      <c r="N31" s="31"/>
      <c r="O31" s="23"/>
      <c r="P31" s="23"/>
      <c r="Q31" s="23"/>
      <c r="R31" s="23"/>
      <c r="S31" s="23"/>
      <c r="T31" s="23"/>
      <c r="U31" s="23"/>
      <c r="V31" s="24"/>
      <c r="W31" s="197"/>
      <c r="X31" s="197"/>
      <c r="Y31" s="197"/>
      <c r="Z31" s="197"/>
      <c r="AA31" s="197"/>
      <c r="AB31" s="197"/>
      <c r="AC31" s="197"/>
      <c r="AD31" s="32"/>
      <c r="AE31" s="64" t="s">
        <v>54</v>
      </c>
      <c r="AF31" s="64"/>
      <c r="AG31" s="63"/>
      <c r="AH31" s="63"/>
      <c r="AI31" s="25"/>
    </row>
    <row r="32" spans="1:41" ht="24.75" customHeight="1">
      <c r="A32" s="26"/>
      <c r="B32" s="27" t="s">
        <v>57</v>
      </c>
      <c r="C32" s="27"/>
      <c r="D32" s="27"/>
      <c r="E32" s="27"/>
      <c r="F32" s="28"/>
      <c r="G32" s="28"/>
      <c r="H32" s="28"/>
      <c r="I32" s="28"/>
      <c r="J32" s="30" t="s">
        <v>57</v>
      </c>
      <c r="K32" s="29"/>
      <c r="L32" s="29"/>
      <c r="M32" s="31"/>
      <c r="N32" s="31"/>
      <c r="O32" s="28"/>
      <c r="P32" s="29"/>
      <c r="Q32" s="29"/>
      <c r="R32" s="29"/>
      <c r="S32" s="29"/>
      <c r="T32" s="29"/>
      <c r="U32" s="29"/>
      <c r="V32" s="24"/>
      <c r="W32" s="197"/>
      <c r="X32" s="197"/>
      <c r="Y32" s="197"/>
      <c r="Z32" s="197"/>
      <c r="AA32" s="197"/>
      <c r="AB32" s="197"/>
      <c r="AC32" s="197"/>
      <c r="AD32" s="32"/>
      <c r="AE32" s="64" t="s">
        <v>56</v>
      </c>
      <c r="AF32" s="64"/>
      <c r="AG32" s="63"/>
      <c r="AH32" s="63"/>
      <c r="AI32" s="25"/>
    </row>
    <row r="33" spans="1:41" ht="21.75" customHeight="1" thickBot="1">
      <c r="A33" s="34"/>
      <c r="B33" s="115"/>
      <c r="C33" s="115"/>
      <c r="D33" s="115"/>
      <c r="E33" s="115"/>
      <c r="F33" s="115"/>
      <c r="G33" s="115"/>
      <c r="H33" s="115"/>
      <c r="I33" s="115"/>
      <c r="J33" s="115"/>
      <c r="K33" s="115"/>
      <c r="L33" s="115"/>
      <c r="M33" s="115"/>
      <c r="N33" s="115"/>
      <c r="O33" s="115"/>
      <c r="P33" s="33"/>
      <c r="Q33" s="33"/>
      <c r="R33" s="33"/>
      <c r="S33" s="33"/>
      <c r="T33" s="33"/>
      <c r="U33" s="35"/>
      <c r="V33" s="36"/>
      <c r="W33" s="198"/>
      <c r="X33" s="198"/>
      <c r="Y33" s="198"/>
      <c r="Z33" s="198"/>
      <c r="AA33" s="198"/>
      <c r="AB33" s="198"/>
      <c r="AC33" s="198"/>
      <c r="AD33" s="37"/>
      <c r="AE33" s="38"/>
      <c r="AF33" s="38"/>
      <c r="AG33" s="38"/>
      <c r="AH33" s="38"/>
      <c r="AI33" s="39"/>
    </row>
    <row r="34" spans="1:41" s="144" customFormat="1" ht="21.75" customHeight="1">
      <c r="A34" s="142" t="s">
        <v>120</v>
      </c>
      <c r="B34" s="143"/>
      <c r="C34" s="143"/>
      <c r="D34" s="143"/>
      <c r="E34" s="143"/>
      <c r="F34" s="143"/>
      <c r="G34" s="143"/>
      <c r="H34" s="143"/>
      <c r="I34" s="143"/>
      <c r="J34" s="143"/>
      <c r="K34" s="143"/>
      <c r="L34" s="143"/>
      <c r="M34" s="143"/>
      <c r="N34" s="143"/>
      <c r="O34" s="143"/>
      <c r="U34" s="163"/>
      <c r="V34" s="164"/>
      <c r="W34" s="164"/>
      <c r="X34" s="164"/>
      <c r="Y34" s="164"/>
      <c r="Z34" s="164"/>
      <c r="AA34" s="164"/>
      <c r="AB34" s="164"/>
      <c r="AC34" s="164"/>
      <c r="AI34" s="145">
        <v>44263</v>
      </c>
      <c r="AL34" s="116"/>
      <c r="AM34" s="116"/>
      <c r="AN34" s="116"/>
      <c r="AO34" s="116"/>
    </row>
    <row r="35" spans="1:41">
      <c r="A35" s="146"/>
      <c r="B35" s="146"/>
      <c r="C35" s="146"/>
      <c r="D35" s="146"/>
      <c r="E35" s="146"/>
      <c r="F35" s="146"/>
      <c r="G35" s="146"/>
      <c r="H35" s="146"/>
      <c r="I35" s="146"/>
      <c r="J35" s="146"/>
      <c r="K35" s="146"/>
      <c r="L35" s="146"/>
      <c r="M35" s="146"/>
      <c r="N35" s="146"/>
      <c r="O35" s="146"/>
      <c r="P35" s="146"/>
      <c r="Q35" s="146"/>
      <c r="R35" s="146"/>
      <c r="S35" s="146"/>
      <c r="T35" s="146"/>
      <c r="U35" s="146"/>
      <c r="V35" s="146"/>
      <c r="W35" s="146"/>
      <c r="X35" s="146"/>
      <c r="Y35" s="146"/>
      <c r="Z35" s="146"/>
      <c r="AA35" s="146"/>
      <c r="AB35" s="146"/>
      <c r="AC35" s="146"/>
      <c r="AD35" s="146"/>
      <c r="AE35" s="146"/>
      <c r="AF35" s="146"/>
      <c r="AG35" s="146"/>
      <c r="AH35" s="146"/>
      <c r="AO35" s="144"/>
    </row>
    <row r="36" spans="1:41">
      <c r="U36" s="165"/>
      <c r="V36" s="138"/>
      <c r="W36" s="138"/>
      <c r="X36" s="138"/>
      <c r="Y36" s="138"/>
      <c r="Z36" s="138"/>
      <c r="AA36" s="138"/>
      <c r="AB36" s="138"/>
      <c r="AC36" s="138"/>
      <c r="AL36" s="144"/>
      <c r="AM36" s="144"/>
      <c r="AN36" s="144"/>
    </row>
    <row r="37" spans="1:41">
      <c r="U37" s="165"/>
      <c r="V37" s="138"/>
      <c r="W37" s="138"/>
      <c r="X37" s="138"/>
      <c r="Y37" s="138"/>
      <c r="Z37" s="138"/>
      <c r="AA37" s="138"/>
      <c r="AB37" s="138"/>
      <c r="AC37" s="138"/>
    </row>
    <row r="38" spans="1:41">
      <c r="P38" s="147"/>
      <c r="U38" s="165"/>
      <c r="V38" s="138"/>
      <c r="W38" s="138"/>
      <c r="X38" s="138"/>
      <c r="Y38" s="138"/>
      <c r="Z38" s="138"/>
      <c r="AA38" s="138"/>
      <c r="AB38" s="138"/>
      <c r="AC38" s="138"/>
    </row>
    <row r="39" spans="1:41">
      <c r="U39" s="165"/>
      <c r="V39" s="138"/>
      <c r="W39" s="138"/>
      <c r="X39" s="138"/>
      <c r="Y39" s="138"/>
      <c r="Z39" s="138"/>
      <c r="AA39" s="138"/>
      <c r="AB39" s="138"/>
      <c r="AC39" s="138"/>
    </row>
    <row r="40" spans="1:41">
      <c r="U40" s="165"/>
      <c r="V40" s="138"/>
      <c r="W40" s="138"/>
      <c r="X40" s="138"/>
      <c r="Y40" s="138"/>
      <c r="Z40" s="138"/>
      <c r="AA40" s="138"/>
      <c r="AB40" s="138"/>
      <c r="AC40" s="138"/>
    </row>
    <row r="41" spans="1:41">
      <c r="U41" s="165"/>
      <c r="V41" s="138"/>
      <c r="W41" s="138"/>
      <c r="X41" s="138"/>
      <c r="Y41" s="138"/>
      <c r="Z41" s="138"/>
      <c r="AA41" s="138"/>
      <c r="AB41" s="138"/>
      <c r="AC41" s="138"/>
    </row>
    <row r="42" spans="1:41">
      <c r="U42" s="165"/>
      <c r="V42" s="138"/>
      <c r="W42" s="138"/>
      <c r="X42" s="138"/>
      <c r="Y42" s="138"/>
      <c r="Z42" s="138"/>
      <c r="AA42" s="138"/>
      <c r="AB42" s="138"/>
      <c r="AC42" s="138"/>
    </row>
    <row r="43" spans="1:41">
      <c r="U43" s="165"/>
      <c r="V43" s="138"/>
      <c r="W43" s="138"/>
      <c r="X43" s="138"/>
      <c r="Y43" s="138"/>
      <c r="Z43" s="138"/>
      <c r="AA43" s="138"/>
      <c r="AB43" s="138"/>
      <c r="AC43" s="138"/>
    </row>
    <row r="44" spans="1:41">
      <c r="U44" s="165"/>
      <c r="V44" s="138"/>
      <c r="W44" s="138"/>
      <c r="X44" s="138"/>
      <c r="Y44" s="138"/>
      <c r="Z44" s="138"/>
      <c r="AA44" s="138"/>
      <c r="AB44" s="138"/>
      <c r="AC44" s="138"/>
    </row>
    <row r="45" spans="1:41">
      <c r="U45" s="165"/>
      <c r="V45" s="138"/>
      <c r="W45" s="138"/>
      <c r="X45" s="138"/>
      <c r="Y45" s="138"/>
      <c r="Z45" s="138"/>
      <c r="AA45" s="138"/>
      <c r="AB45" s="138"/>
      <c r="AC45" s="138"/>
    </row>
    <row r="46" spans="1:41">
      <c r="U46" s="165"/>
      <c r="V46" s="138"/>
      <c r="W46" s="138"/>
      <c r="X46" s="138"/>
      <c r="Y46" s="138"/>
      <c r="Z46" s="138"/>
      <c r="AA46" s="138"/>
      <c r="AB46" s="138"/>
      <c r="AC46" s="138"/>
    </row>
    <row r="47" spans="1:41">
      <c r="U47" s="165"/>
      <c r="V47" s="138"/>
      <c r="W47" s="138"/>
      <c r="X47" s="138"/>
      <c r="Y47" s="138"/>
      <c r="Z47" s="138"/>
      <c r="AA47" s="138"/>
      <c r="AB47" s="138"/>
      <c r="AC47" s="138"/>
    </row>
    <row r="48" spans="1:41">
      <c r="U48" s="165"/>
      <c r="V48" s="138"/>
      <c r="W48" s="138"/>
      <c r="X48" s="138"/>
      <c r="Y48" s="138"/>
      <c r="Z48" s="138"/>
      <c r="AA48" s="138"/>
      <c r="AB48" s="138"/>
      <c r="AC48" s="138"/>
    </row>
    <row r="49" spans="21:29">
      <c r="U49" s="165"/>
      <c r="V49" s="138"/>
      <c r="W49" s="138"/>
      <c r="X49" s="138"/>
      <c r="Y49" s="138"/>
      <c r="Z49" s="138"/>
      <c r="AA49" s="138"/>
      <c r="AB49" s="138"/>
      <c r="AC49" s="138"/>
    </row>
    <row r="50" spans="21:29">
      <c r="U50" s="165"/>
      <c r="V50" s="138"/>
      <c r="W50" s="138"/>
      <c r="X50" s="138"/>
      <c r="Y50" s="138"/>
      <c r="Z50" s="138"/>
      <c r="AA50" s="138"/>
      <c r="AB50" s="138"/>
      <c r="AC50" s="138"/>
    </row>
    <row r="51" spans="21:29">
      <c r="U51" s="165"/>
      <c r="V51" s="138"/>
      <c r="W51" s="138"/>
      <c r="X51" s="138"/>
      <c r="Y51" s="138"/>
      <c r="Z51" s="138"/>
      <c r="AA51" s="138"/>
      <c r="AB51" s="138"/>
      <c r="AC51" s="138"/>
    </row>
    <row r="52" spans="21:29">
      <c r="U52" s="165"/>
      <c r="V52" s="138"/>
      <c r="W52" s="138"/>
      <c r="X52" s="138"/>
      <c r="Y52" s="138"/>
      <c r="Z52" s="138"/>
      <c r="AA52" s="138"/>
      <c r="AB52" s="138"/>
      <c r="AC52" s="138"/>
    </row>
    <row r="53" spans="21:29">
      <c r="U53" s="165"/>
      <c r="V53" s="138"/>
      <c r="W53" s="138"/>
      <c r="X53" s="138"/>
      <c r="Y53" s="138"/>
      <c r="Z53" s="138"/>
      <c r="AA53" s="138"/>
      <c r="AB53" s="138"/>
      <c r="AC53" s="138"/>
    </row>
    <row r="54" spans="21:29">
      <c r="U54" s="165"/>
      <c r="V54" s="138"/>
      <c r="W54" s="138"/>
      <c r="X54" s="138"/>
      <c r="Y54" s="138"/>
      <c r="Z54" s="138"/>
      <c r="AA54" s="138"/>
      <c r="AB54" s="138"/>
      <c r="AC54" s="138"/>
    </row>
    <row r="55" spans="21:29">
      <c r="U55" s="165"/>
      <c r="V55" s="138"/>
      <c r="W55" s="138"/>
      <c r="X55" s="138"/>
      <c r="Y55" s="138"/>
      <c r="Z55" s="138"/>
      <c r="AA55" s="138"/>
      <c r="AB55" s="138"/>
      <c r="AC55" s="138"/>
    </row>
    <row r="56" spans="21:29">
      <c r="U56" s="165"/>
      <c r="V56" s="138"/>
      <c r="W56" s="138"/>
      <c r="X56" s="138"/>
      <c r="Y56" s="138"/>
      <c r="Z56" s="138"/>
      <c r="AA56" s="138"/>
      <c r="AB56" s="138"/>
      <c r="AC56" s="138"/>
    </row>
    <row r="57" spans="21:29">
      <c r="U57" s="165"/>
      <c r="V57" s="138"/>
      <c r="W57" s="138"/>
      <c r="X57" s="138"/>
      <c r="Y57" s="138"/>
      <c r="Z57" s="138"/>
      <c r="AA57" s="138"/>
      <c r="AB57" s="138"/>
      <c r="AC57" s="138"/>
    </row>
    <row r="58" spans="21:29">
      <c r="U58" s="165"/>
      <c r="V58" s="138"/>
      <c r="W58" s="138"/>
      <c r="X58" s="138"/>
      <c r="Y58" s="138"/>
      <c r="Z58" s="138"/>
      <c r="AA58" s="138"/>
      <c r="AB58" s="138"/>
      <c r="AC58" s="138"/>
    </row>
    <row r="59" spans="21:29">
      <c r="U59" s="165"/>
      <c r="V59" s="138"/>
      <c r="W59" s="138"/>
      <c r="X59" s="138"/>
      <c r="Y59" s="138"/>
      <c r="Z59" s="138"/>
      <c r="AA59" s="138"/>
      <c r="AB59" s="138"/>
      <c r="AC59" s="138"/>
    </row>
    <row r="60" spans="21:29">
      <c r="U60" s="165"/>
      <c r="V60" s="138"/>
      <c r="W60" s="138"/>
      <c r="X60" s="138"/>
      <c r="Y60" s="138"/>
      <c r="Z60" s="138"/>
      <c r="AA60" s="138"/>
      <c r="AB60" s="138"/>
      <c r="AC60" s="138"/>
    </row>
    <row r="61" spans="21:29">
      <c r="U61" s="165"/>
      <c r="V61" s="138"/>
      <c r="W61" s="138"/>
      <c r="X61" s="138"/>
      <c r="Y61" s="138"/>
      <c r="Z61" s="138"/>
      <c r="AA61" s="138"/>
      <c r="AB61" s="138"/>
      <c r="AC61" s="138"/>
    </row>
    <row r="62" spans="21:29">
      <c r="U62" s="165"/>
      <c r="V62" s="138"/>
      <c r="W62" s="138"/>
      <c r="X62" s="138"/>
      <c r="Y62" s="138"/>
      <c r="Z62" s="138"/>
      <c r="AA62" s="138"/>
      <c r="AB62" s="138"/>
      <c r="AC62" s="138"/>
    </row>
    <row r="63" spans="21:29">
      <c r="U63" s="165"/>
      <c r="V63" s="138"/>
      <c r="W63" s="138"/>
      <c r="X63" s="138"/>
      <c r="Y63" s="138"/>
      <c r="Z63" s="138"/>
      <c r="AA63" s="138"/>
      <c r="AB63" s="138"/>
      <c r="AC63" s="138"/>
    </row>
    <row r="64" spans="21:29">
      <c r="U64" s="165"/>
      <c r="V64" s="138"/>
      <c r="W64" s="138"/>
      <c r="X64" s="138"/>
      <c r="Y64" s="138"/>
      <c r="Z64" s="138"/>
      <c r="AA64" s="138"/>
      <c r="AB64" s="138"/>
      <c r="AC64" s="138"/>
    </row>
    <row r="65" spans="21:29">
      <c r="U65" s="165"/>
      <c r="V65" s="138"/>
      <c r="W65" s="138"/>
      <c r="X65" s="138"/>
      <c r="Y65" s="138"/>
      <c r="Z65" s="138"/>
      <c r="AA65" s="138"/>
      <c r="AB65" s="138"/>
      <c r="AC65" s="138"/>
    </row>
    <row r="66" spans="21:29">
      <c r="U66" s="165"/>
      <c r="V66" s="138"/>
      <c r="W66" s="138"/>
      <c r="X66" s="138"/>
      <c r="Y66" s="138"/>
      <c r="Z66" s="138"/>
      <c r="AA66" s="138"/>
      <c r="AB66" s="138"/>
      <c r="AC66" s="138"/>
    </row>
    <row r="67" spans="21:29">
      <c r="U67" s="165"/>
      <c r="V67" s="138"/>
      <c r="W67" s="138"/>
      <c r="X67" s="138"/>
      <c r="Y67" s="138"/>
      <c r="Z67" s="138"/>
      <c r="AA67" s="138"/>
      <c r="AB67" s="138"/>
      <c r="AC67" s="138"/>
    </row>
    <row r="68" spans="21:29">
      <c r="U68" s="165"/>
      <c r="V68" s="138"/>
      <c r="W68" s="138"/>
      <c r="X68" s="138"/>
      <c r="Y68" s="138"/>
      <c r="Z68" s="138"/>
      <c r="AA68" s="138"/>
      <c r="AB68" s="138"/>
      <c r="AC68" s="138"/>
    </row>
    <row r="69" spans="21:29">
      <c r="U69" s="165"/>
      <c r="V69" s="138"/>
      <c r="W69" s="138"/>
      <c r="X69" s="138"/>
      <c r="Y69" s="138"/>
      <c r="Z69" s="138"/>
      <c r="AA69" s="138"/>
      <c r="AB69" s="138"/>
      <c r="AC69" s="138"/>
    </row>
    <row r="70" spans="21:29">
      <c r="U70" s="165"/>
      <c r="V70" s="138"/>
      <c r="W70" s="138"/>
      <c r="X70" s="138"/>
      <c r="Y70" s="138"/>
      <c r="Z70" s="138"/>
      <c r="AA70" s="138"/>
      <c r="AB70" s="138"/>
      <c r="AC70" s="138"/>
    </row>
    <row r="71" spans="21:29">
      <c r="U71" s="165"/>
      <c r="V71" s="138"/>
      <c r="W71" s="138"/>
      <c r="X71" s="138"/>
      <c r="Y71" s="138"/>
      <c r="Z71" s="138"/>
      <c r="AA71" s="138"/>
      <c r="AB71" s="138"/>
      <c r="AC71" s="138"/>
    </row>
    <row r="72" spans="21:29">
      <c r="U72" s="165"/>
      <c r="V72" s="138"/>
      <c r="W72" s="138"/>
      <c r="X72" s="138"/>
      <c r="Y72" s="138"/>
      <c r="Z72" s="138"/>
      <c r="AA72" s="138"/>
      <c r="AB72" s="138"/>
      <c r="AC72" s="138"/>
    </row>
    <row r="73" spans="21:29">
      <c r="U73" s="165"/>
      <c r="V73" s="138"/>
      <c r="W73" s="138"/>
      <c r="X73" s="138"/>
      <c r="Y73" s="138"/>
      <c r="Z73" s="138"/>
      <c r="AA73" s="138"/>
      <c r="AB73" s="138"/>
      <c r="AC73" s="138"/>
    </row>
    <row r="74" spans="21:29">
      <c r="U74" s="165"/>
      <c r="V74" s="138"/>
      <c r="W74" s="138"/>
      <c r="X74" s="138"/>
      <c r="Y74" s="138"/>
      <c r="Z74" s="138"/>
      <c r="AA74" s="138"/>
      <c r="AB74" s="138"/>
      <c r="AC74" s="138"/>
    </row>
    <row r="75" spans="21:29">
      <c r="U75" s="165"/>
      <c r="V75" s="138"/>
      <c r="W75" s="138"/>
      <c r="X75" s="138"/>
      <c r="Y75" s="138"/>
      <c r="Z75" s="138"/>
      <c r="AA75" s="138"/>
      <c r="AB75" s="138"/>
      <c r="AC75" s="138"/>
    </row>
    <row r="76" spans="21:29">
      <c r="U76" s="165"/>
      <c r="V76" s="138"/>
      <c r="W76" s="138"/>
      <c r="X76" s="138"/>
      <c r="Y76" s="138"/>
      <c r="Z76" s="138"/>
      <c r="AA76" s="138"/>
      <c r="AB76" s="138"/>
      <c r="AC76" s="138"/>
    </row>
    <row r="77" spans="21:29">
      <c r="U77" s="165"/>
      <c r="V77" s="138"/>
      <c r="W77" s="138"/>
      <c r="X77" s="138"/>
      <c r="Y77" s="138"/>
      <c r="Z77" s="138"/>
      <c r="AA77" s="138"/>
      <c r="AB77" s="138"/>
      <c r="AC77" s="138"/>
    </row>
    <row r="78" spans="21:29">
      <c r="U78" s="165"/>
      <c r="V78" s="138"/>
      <c r="W78" s="138"/>
      <c r="X78" s="138"/>
      <c r="Y78" s="138"/>
      <c r="Z78" s="138"/>
      <c r="AA78" s="138"/>
      <c r="AB78" s="138"/>
      <c r="AC78" s="138"/>
    </row>
    <row r="79" spans="21:29">
      <c r="U79" s="165"/>
      <c r="V79" s="138"/>
      <c r="W79" s="138"/>
      <c r="X79" s="138"/>
      <c r="Y79" s="138"/>
      <c r="Z79" s="138"/>
      <c r="AA79" s="138"/>
      <c r="AB79" s="138"/>
      <c r="AC79" s="138"/>
    </row>
    <row r="80" spans="21:29">
      <c r="U80" s="165"/>
      <c r="V80" s="138"/>
      <c r="W80" s="138"/>
      <c r="X80" s="138"/>
      <c r="Y80" s="138"/>
      <c r="Z80" s="138"/>
      <c r="AA80" s="138"/>
      <c r="AB80" s="138"/>
      <c r="AC80" s="138"/>
    </row>
    <row r="81" spans="21:29">
      <c r="U81" s="165"/>
      <c r="V81" s="138"/>
      <c r="W81" s="138"/>
      <c r="X81" s="138"/>
      <c r="Y81" s="138"/>
      <c r="Z81" s="138"/>
      <c r="AA81" s="138"/>
      <c r="AB81" s="138"/>
      <c r="AC81" s="138"/>
    </row>
    <row r="82" spans="21:29">
      <c r="U82" s="165"/>
      <c r="V82" s="138"/>
      <c r="W82" s="138"/>
      <c r="X82" s="138"/>
      <c r="Y82" s="138"/>
      <c r="Z82" s="138"/>
      <c r="AA82" s="138"/>
      <c r="AB82" s="138"/>
      <c r="AC82" s="138"/>
    </row>
    <row r="83" spans="21:29">
      <c r="U83" s="165"/>
      <c r="V83" s="138"/>
      <c r="W83" s="138"/>
      <c r="X83" s="138"/>
      <c r="Y83" s="138"/>
      <c r="Z83" s="138"/>
      <c r="AA83" s="138"/>
      <c r="AB83" s="138"/>
      <c r="AC83" s="138"/>
    </row>
    <row r="84" spans="21:29">
      <c r="U84" s="165"/>
      <c r="V84" s="138"/>
      <c r="W84" s="138"/>
      <c r="X84" s="138"/>
      <c r="Y84" s="138"/>
      <c r="Z84" s="138"/>
      <c r="AA84" s="138"/>
      <c r="AB84" s="138"/>
      <c r="AC84" s="138"/>
    </row>
    <row r="85" spans="21:29">
      <c r="U85" s="165"/>
      <c r="V85" s="138"/>
      <c r="W85" s="138"/>
      <c r="X85" s="138"/>
      <c r="Y85" s="138"/>
      <c r="Z85" s="138"/>
      <c r="AA85" s="138"/>
      <c r="AB85" s="138"/>
      <c r="AC85" s="138"/>
    </row>
    <row r="86" spans="21:29">
      <c r="U86" s="165"/>
      <c r="V86" s="138"/>
      <c r="W86" s="138"/>
      <c r="X86" s="138"/>
      <c r="Y86" s="138"/>
      <c r="Z86" s="138"/>
      <c r="AA86" s="138"/>
      <c r="AB86" s="138"/>
      <c r="AC86" s="138"/>
    </row>
    <row r="87" spans="21:29">
      <c r="U87" s="165"/>
      <c r="V87" s="138"/>
      <c r="W87" s="138"/>
      <c r="X87" s="138"/>
      <c r="Y87" s="138"/>
      <c r="Z87" s="138"/>
      <c r="AA87" s="138"/>
      <c r="AB87" s="138"/>
      <c r="AC87" s="138"/>
    </row>
    <row r="88" spans="21:29">
      <c r="U88" s="165"/>
      <c r="V88" s="138"/>
      <c r="W88" s="138"/>
      <c r="X88" s="138"/>
      <c r="Y88" s="138"/>
      <c r="Z88" s="138"/>
      <c r="AA88" s="138"/>
      <c r="AB88" s="138"/>
      <c r="AC88" s="138"/>
    </row>
    <row r="89" spans="21:29">
      <c r="U89" s="165"/>
      <c r="V89" s="138"/>
      <c r="W89" s="138"/>
      <c r="X89" s="138"/>
      <c r="Y89" s="138"/>
      <c r="Z89" s="138"/>
      <c r="AA89" s="138"/>
      <c r="AB89" s="138"/>
      <c r="AC89" s="138"/>
    </row>
    <row r="90" spans="21:29">
      <c r="U90" s="165"/>
      <c r="V90" s="138"/>
      <c r="W90" s="138"/>
      <c r="X90" s="138"/>
      <c r="Y90" s="138"/>
      <c r="Z90" s="138"/>
      <c r="AA90" s="138"/>
      <c r="AB90" s="138"/>
      <c r="AC90" s="138"/>
    </row>
    <row r="91" spans="21:29">
      <c r="U91" s="165"/>
      <c r="V91" s="138"/>
      <c r="W91" s="138"/>
      <c r="X91" s="138"/>
      <c r="Y91" s="138"/>
      <c r="Z91" s="138"/>
      <c r="AA91" s="138"/>
      <c r="AB91" s="138"/>
      <c r="AC91" s="138"/>
    </row>
    <row r="92" spans="21:29">
      <c r="U92" s="165"/>
      <c r="V92" s="138"/>
      <c r="W92" s="138"/>
      <c r="X92" s="138"/>
      <c r="Y92" s="138"/>
      <c r="Z92" s="138"/>
      <c r="AA92" s="138"/>
      <c r="AB92" s="138"/>
      <c r="AC92" s="138"/>
    </row>
    <row r="93" spans="21:29">
      <c r="U93" s="165"/>
      <c r="V93" s="138"/>
      <c r="W93" s="138"/>
      <c r="X93" s="138"/>
      <c r="Y93" s="138"/>
      <c r="Z93" s="138"/>
      <c r="AA93" s="138"/>
      <c r="AB93" s="138"/>
      <c r="AC93" s="138"/>
    </row>
    <row r="94" spans="21:29">
      <c r="U94" s="165"/>
      <c r="V94" s="138"/>
      <c r="W94" s="138"/>
      <c r="X94" s="138"/>
      <c r="Y94" s="138"/>
      <c r="Z94" s="138"/>
      <c r="AA94" s="138"/>
      <c r="AB94" s="138"/>
      <c r="AC94" s="138"/>
    </row>
    <row r="95" spans="21:29">
      <c r="U95" s="165"/>
      <c r="V95" s="138"/>
      <c r="W95" s="138"/>
      <c r="X95" s="138"/>
      <c r="Y95" s="138"/>
      <c r="Z95" s="138"/>
      <c r="AA95" s="138"/>
      <c r="AB95" s="138"/>
      <c r="AC95" s="138"/>
    </row>
    <row r="96" spans="21:29">
      <c r="U96" s="165"/>
      <c r="V96" s="138"/>
      <c r="W96" s="138"/>
      <c r="X96" s="138"/>
      <c r="Y96" s="138"/>
      <c r="Z96" s="138"/>
      <c r="AA96" s="138"/>
      <c r="AB96" s="138"/>
      <c r="AC96" s="138"/>
    </row>
    <row r="97" spans="21:29">
      <c r="U97" s="165"/>
      <c r="V97" s="138"/>
      <c r="W97" s="138"/>
      <c r="X97" s="138"/>
      <c r="Y97" s="138"/>
      <c r="Z97" s="138"/>
      <c r="AA97" s="138"/>
      <c r="AB97" s="138"/>
      <c r="AC97" s="138"/>
    </row>
    <row r="98" spans="21:29">
      <c r="U98" s="165"/>
      <c r="V98" s="138"/>
      <c r="W98" s="138"/>
      <c r="X98" s="138"/>
      <c r="Y98" s="138"/>
      <c r="Z98" s="138"/>
      <c r="AA98" s="138"/>
      <c r="AB98" s="138"/>
      <c r="AC98" s="138"/>
    </row>
    <row r="99" spans="21:29">
      <c r="U99" s="165"/>
      <c r="V99" s="138"/>
      <c r="W99" s="138"/>
      <c r="X99" s="138"/>
      <c r="Y99" s="138"/>
      <c r="Z99" s="138"/>
      <c r="AA99" s="138"/>
      <c r="AB99" s="138"/>
      <c r="AC99" s="138"/>
    </row>
    <row r="100" spans="21:29">
      <c r="U100" s="165"/>
      <c r="V100" s="138"/>
      <c r="W100" s="138"/>
      <c r="X100" s="138"/>
      <c r="Y100" s="138"/>
      <c r="Z100" s="138"/>
      <c r="AA100" s="138"/>
      <c r="AB100" s="138"/>
      <c r="AC100" s="138"/>
    </row>
    <row r="101" spans="21:29">
      <c r="U101" s="165"/>
      <c r="V101" s="138"/>
      <c r="W101" s="138"/>
      <c r="X101" s="138"/>
      <c r="Y101" s="138"/>
      <c r="Z101" s="138"/>
      <c r="AA101" s="138"/>
      <c r="AB101" s="138"/>
      <c r="AC101" s="138"/>
    </row>
    <row r="102" spans="21:29">
      <c r="U102" s="165"/>
      <c r="V102" s="138"/>
      <c r="W102" s="138"/>
      <c r="X102" s="138"/>
      <c r="Y102" s="138"/>
      <c r="Z102" s="138"/>
      <c r="AA102" s="138"/>
      <c r="AB102" s="138"/>
      <c r="AC102" s="138"/>
    </row>
    <row r="103" spans="21:29">
      <c r="U103" s="165"/>
      <c r="V103" s="138"/>
      <c r="W103" s="138"/>
      <c r="X103" s="138"/>
      <c r="Y103" s="138"/>
      <c r="Z103" s="138"/>
      <c r="AA103" s="138"/>
      <c r="AB103" s="138"/>
      <c r="AC103" s="138"/>
    </row>
    <row r="104" spans="21:29">
      <c r="U104" s="165"/>
      <c r="V104" s="138"/>
      <c r="W104" s="138"/>
      <c r="X104" s="138"/>
      <c r="Y104" s="138"/>
      <c r="Z104" s="138"/>
      <c r="AA104" s="138"/>
      <c r="AB104" s="138"/>
      <c r="AC104" s="138"/>
    </row>
    <row r="105" spans="21:29">
      <c r="U105" s="165"/>
      <c r="V105" s="138"/>
      <c r="W105" s="138"/>
      <c r="X105" s="138"/>
      <c r="Y105" s="138"/>
      <c r="Z105" s="138"/>
      <c r="AA105" s="138"/>
      <c r="AB105" s="138"/>
      <c r="AC105" s="138"/>
    </row>
    <row r="106" spans="21:29">
      <c r="U106" s="165"/>
      <c r="V106" s="138"/>
      <c r="W106" s="138"/>
      <c r="X106" s="138"/>
      <c r="Y106" s="138"/>
      <c r="Z106" s="138"/>
      <c r="AA106" s="138"/>
      <c r="AB106" s="138"/>
      <c r="AC106" s="138"/>
    </row>
    <row r="107" spans="21:29">
      <c r="U107" s="165"/>
      <c r="V107" s="138"/>
      <c r="W107" s="138"/>
      <c r="X107" s="138"/>
      <c r="Y107" s="138"/>
      <c r="Z107" s="138"/>
      <c r="AA107" s="138"/>
      <c r="AB107" s="138"/>
      <c r="AC107" s="138"/>
    </row>
    <row r="108" spans="21:29">
      <c r="U108" s="165"/>
      <c r="V108" s="138"/>
      <c r="W108" s="138"/>
      <c r="X108" s="138"/>
      <c r="Y108" s="138"/>
      <c r="Z108" s="138"/>
      <c r="AA108" s="138"/>
      <c r="AB108" s="138"/>
      <c r="AC108" s="138"/>
    </row>
    <row r="109" spans="21:29">
      <c r="U109" s="165"/>
      <c r="V109" s="138"/>
      <c r="W109" s="138"/>
      <c r="X109" s="138"/>
      <c r="Y109" s="138"/>
      <c r="Z109" s="138"/>
      <c r="AA109" s="138"/>
      <c r="AB109" s="138"/>
      <c r="AC109" s="138"/>
    </row>
    <row r="110" spans="21:29">
      <c r="U110" s="165"/>
      <c r="V110" s="138"/>
      <c r="W110" s="138"/>
      <c r="X110" s="138"/>
      <c r="Y110" s="138"/>
      <c r="Z110" s="138"/>
      <c r="AA110" s="138"/>
      <c r="AB110" s="138"/>
      <c r="AC110" s="138"/>
    </row>
    <row r="111" spans="21:29">
      <c r="U111" s="165"/>
      <c r="V111" s="138"/>
      <c r="W111" s="138"/>
      <c r="X111" s="138"/>
      <c r="Y111" s="138"/>
      <c r="Z111" s="138"/>
      <c r="AA111" s="138"/>
      <c r="AB111" s="138"/>
      <c r="AC111" s="138"/>
    </row>
    <row r="112" spans="21:29">
      <c r="U112" s="165"/>
      <c r="V112" s="138"/>
      <c r="W112" s="138"/>
      <c r="X112" s="138"/>
      <c r="Y112" s="138"/>
      <c r="Z112" s="138"/>
      <c r="AA112" s="138"/>
      <c r="AB112" s="138"/>
      <c r="AC112" s="138"/>
    </row>
    <row r="113" spans="21:29">
      <c r="U113" s="165"/>
      <c r="V113" s="138"/>
      <c r="W113" s="138"/>
      <c r="X113" s="138"/>
      <c r="Y113" s="138"/>
      <c r="Z113" s="138"/>
      <c r="AA113" s="138"/>
      <c r="AB113" s="138"/>
      <c r="AC113" s="138"/>
    </row>
    <row r="114" spans="21:29">
      <c r="U114" s="165"/>
      <c r="V114" s="138"/>
      <c r="W114" s="138"/>
      <c r="X114" s="138"/>
      <c r="Y114" s="138"/>
      <c r="Z114" s="138"/>
      <c r="AA114" s="138"/>
      <c r="AB114" s="138"/>
      <c r="AC114" s="138"/>
    </row>
    <row r="115" spans="21:29">
      <c r="U115" s="165"/>
      <c r="V115" s="138"/>
      <c r="W115" s="138"/>
      <c r="X115" s="138"/>
      <c r="Y115" s="138"/>
      <c r="Z115" s="138"/>
      <c r="AA115" s="138"/>
      <c r="AB115" s="138"/>
      <c r="AC115" s="138"/>
    </row>
    <row r="116" spans="21:29">
      <c r="U116" s="165"/>
      <c r="V116" s="138"/>
      <c r="W116" s="138"/>
      <c r="X116" s="138"/>
      <c r="Y116" s="138"/>
      <c r="Z116" s="138"/>
      <c r="AA116" s="138"/>
      <c r="AB116" s="138"/>
      <c r="AC116" s="138"/>
    </row>
    <row r="117" spans="21:29">
      <c r="U117" s="165"/>
      <c r="V117" s="138"/>
      <c r="W117" s="138"/>
      <c r="X117" s="138"/>
      <c r="Y117" s="138"/>
      <c r="Z117" s="138"/>
      <c r="AA117" s="138"/>
      <c r="AB117" s="138"/>
      <c r="AC117" s="138"/>
    </row>
    <row r="118" spans="21:29">
      <c r="U118" s="165"/>
      <c r="V118" s="138"/>
      <c r="W118" s="138"/>
      <c r="X118" s="138"/>
      <c r="Y118" s="138"/>
      <c r="Z118" s="138"/>
      <c r="AA118" s="138"/>
      <c r="AB118" s="138"/>
      <c r="AC118" s="138"/>
    </row>
    <row r="119" spans="21:29">
      <c r="U119" s="165"/>
      <c r="V119" s="138"/>
      <c r="W119" s="138"/>
      <c r="X119" s="138"/>
      <c r="Y119" s="138"/>
      <c r="Z119" s="138"/>
      <c r="AA119" s="138"/>
      <c r="AB119" s="138"/>
      <c r="AC119" s="138"/>
    </row>
    <row r="120" spans="21:29">
      <c r="U120" s="165"/>
      <c r="V120" s="138"/>
      <c r="W120" s="138"/>
      <c r="X120" s="138"/>
      <c r="Y120" s="138"/>
      <c r="Z120" s="138"/>
      <c r="AA120" s="138"/>
      <c r="AB120" s="138"/>
      <c r="AC120" s="138"/>
    </row>
    <row r="121" spans="21:29">
      <c r="U121" s="165"/>
      <c r="V121" s="138"/>
      <c r="W121" s="138"/>
      <c r="X121" s="138"/>
      <c r="Y121" s="138"/>
      <c r="Z121" s="138"/>
      <c r="AA121" s="138"/>
      <c r="AB121" s="138"/>
      <c r="AC121" s="138"/>
    </row>
    <row r="122" spans="21:29">
      <c r="U122" s="165"/>
      <c r="V122" s="138"/>
      <c r="W122" s="138"/>
      <c r="X122" s="138"/>
      <c r="Y122" s="138"/>
      <c r="Z122" s="138"/>
      <c r="AA122" s="138"/>
      <c r="AB122" s="138"/>
      <c r="AC122" s="138"/>
    </row>
    <row r="123" spans="21:29">
      <c r="U123" s="165"/>
      <c r="V123" s="138"/>
      <c r="W123" s="138"/>
      <c r="X123" s="138"/>
      <c r="Y123" s="138"/>
      <c r="Z123" s="138"/>
      <c r="AA123" s="138"/>
      <c r="AB123" s="138"/>
      <c r="AC123" s="138"/>
    </row>
    <row r="124" spans="21:29">
      <c r="U124" s="165"/>
      <c r="V124" s="138"/>
      <c r="W124" s="138"/>
      <c r="X124" s="138"/>
      <c r="Y124" s="138"/>
      <c r="Z124" s="138"/>
      <c r="AA124" s="138"/>
      <c r="AB124" s="138"/>
      <c r="AC124" s="138"/>
    </row>
    <row r="125" spans="21:29">
      <c r="U125" s="165"/>
      <c r="V125" s="138"/>
      <c r="W125" s="138"/>
      <c r="X125" s="138"/>
      <c r="Y125" s="138"/>
      <c r="Z125" s="138"/>
      <c r="AA125" s="138"/>
      <c r="AB125" s="138"/>
      <c r="AC125" s="138"/>
    </row>
    <row r="126" spans="21:29">
      <c r="U126" s="165"/>
      <c r="V126" s="138"/>
      <c r="W126" s="138"/>
      <c r="X126" s="138"/>
      <c r="Y126" s="138"/>
      <c r="Z126" s="138"/>
      <c r="AA126" s="138"/>
      <c r="AB126" s="138"/>
      <c r="AC126" s="138"/>
    </row>
    <row r="127" spans="21:29">
      <c r="U127" s="165"/>
      <c r="V127" s="138"/>
      <c r="W127" s="138"/>
      <c r="X127" s="138"/>
      <c r="Y127" s="138"/>
      <c r="Z127" s="138"/>
      <c r="AA127" s="138"/>
      <c r="AB127" s="138"/>
      <c r="AC127" s="138"/>
    </row>
    <row r="128" spans="21:29">
      <c r="U128" s="165"/>
      <c r="V128" s="138"/>
      <c r="W128" s="138"/>
      <c r="X128" s="138"/>
      <c r="Y128" s="138"/>
      <c r="Z128" s="138"/>
      <c r="AA128" s="138"/>
      <c r="AB128" s="138"/>
      <c r="AC128" s="138"/>
    </row>
    <row r="129" spans="21:29">
      <c r="U129" s="165"/>
      <c r="V129" s="138"/>
      <c r="W129" s="138"/>
      <c r="X129" s="138"/>
      <c r="Y129" s="138"/>
      <c r="Z129" s="138"/>
      <c r="AA129" s="138"/>
      <c r="AB129" s="138"/>
      <c r="AC129" s="138"/>
    </row>
    <row r="130" spans="21:29">
      <c r="U130" s="165"/>
      <c r="V130" s="138"/>
      <c r="W130" s="138"/>
      <c r="X130" s="138"/>
      <c r="Y130" s="138"/>
      <c r="Z130" s="138"/>
      <c r="AA130" s="138"/>
      <c r="AB130" s="138"/>
      <c r="AC130" s="138"/>
    </row>
    <row r="131" spans="21:29">
      <c r="U131" s="165"/>
      <c r="V131" s="138"/>
      <c r="W131" s="138"/>
      <c r="X131" s="138"/>
      <c r="Y131" s="138"/>
      <c r="Z131" s="138"/>
      <c r="AA131" s="138"/>
      <c r="AB131" s="138"/>
      <c r="AC131" s="138"/>
    </row>
    <row r="132" spans="21:29">
      <c r="U132" s="165"/>
      <c r="V132" s="138"/>
      <c r="W132" s="138"/>
      <c r="X132" s="138"/>
      <c r="Y132" s="138"/>
      <c r="Z132" s="138"/>
      <c r="AA132" s="138"/>
      <c r="AB132" s="138"/>
      <c r="AC132" s="138"/>
    </row>
    <row r="133" spans="21:29">
      <c r="U133" s="165"/>
      <c r="V133" s="138"/>
      <c r="W133" s="138"/>
      <c r="X133" s="138"/>
      <c r="Y133" s="138"/>
      <c r="Z133" s="138"/>
      <c r="AA133" s="138"/>
      <c r="AB133" s="138"/>
      <c r="AC133" s="138"/>
    </row>
    <row r="134" spans="21:29">
      <c r="U134" s="165"/>
      <c r="V134" s="138"/>
      <c r="W134" s="138"/>
      <c r="X134" s="138"/>
      <c r="Y134" s="138"/>
      <c r="Z134" s="138"/>
      <c r="AA134" s="138"/>
      <c r="AB134" s="138"/>
      <c r="AC134" s="138"/>
    </row>
    <row r="135" spans="21:29">
      <c r="U135" s="165"/>
      <c r="V135" s="138"/>
      <c r="W135" s="138"/>
      <c r="X135" s="138"/>
      <c r="Y135" s="138"/>
      <c r="Z135" s="138"/>
      <c r="AA135" s="138"/>
      <c r="AB135" s="138"/>
      <c r="AC135" s="138"/>
    </row>
    <row r="136" spans="21:29">
      <c r="U136" s="165"/>
      <c r="V136" s="138"/>
      <c r="W136" s="138"/>
      <c r="X136" s="138"/>
      <c r="Y136" s="138"/>
      <c r="Z136" s="138"/>
      <c r="AA136" s="138"/>
      <c r="AB136" s="138"/>
      <c r="AC136" s="138"/>
    </row>
    <row r="137" spans="21:29">
      <c r="U137" s="165"/>
      <c r="V137" s="138"/>
      <c r="W137" s="138"/>
      <c r="X137" s="138"/>
      <c r="Y137" s="138"/>
      <c r="Z137" s="138"/>
      <c r="AA137" s="138"/>
      <c r="AB137" s="138"/>
      <c r="AC137" s="138"/>
    </row>
    <row r="138" spans="21:29">
      <c r="U138" s="165"/>
      <c r="V138" s="138"/>
      <c r="W138" s="138"/>
      <c r="X138" s="138"/>
      <c r="Y138" s="138"/>
      <c r="Z138" s="138"/>
      <c r="AA138" s="138"/>
      <c r="AB138" s="138"/>
      <c r="AC138" s="138"/>
    </row>
    <row r="139" spans="21:29">
      <c r="U139" s="165"/>
      <c r="V139" s="138"/>
      <c r="W139" s="138"/>
      <c r="X139" s="138"/>
      <c r="Y139" s="138"/>
      <c r="Z139" s="138"/>
      <c r="AA139" s="138"/>
      <c r="AB139" s="138"/>
      <c r="AC139" s="138"/>
    </row>
    <row r="140" spans="21:29">
      <c r="U140" s="165"/>
      <c r="V140" s="138"/>
      <c r="W140" s="138"/>
      <c r="X140" s="138"/>
      <c r="Y140" s="138"/>
      <c r="Z140" s="138"/>
      <c r="AA140" s="138"/>
      <c r="AB140" s="138"/>
      <c r="AC140" s="138"/>
    </row>
    <row r="141" spans="21:29">
      <c r="U141" s="165"/>
      <c r="V141" s="138"/>
      <c r="W141" s="138"/>
      <c r="X141" s="138"/>
      <c r="Y141" s="138"/>
      <c r="Z141" s="138"/>
      <c r="AA141" s="138"/>
      <c r="AB141" s="138"/>
      <c r="AC141" s="138"/>
    </row>
    <row r="142" spans="21:29">
      <c r="U142" s="165"/>
      <c r="V142" s="138"/>
      <c r="W142" s="138"/>
      <c r="X142" s="138"/>
      <c r="Y142" s="138"/>
      <c r="Z142" s="138"/>
      <c r="AA142" s="138"/>
      <c r="AB142" s="138"/>
      <c r="AC142" s="138"/>
    </row>
    <row r="143" spans="21:29">
      <c r="U143" s="165"/>
      <c r="V143" s="138"/>
      <c r="W143" s="138"/>
      <c r="X143" s="138"/>
      <c r="Y143" s="138"/>
      <c r="Z143" s="138"/>
      <c r="AA143" s="138"/>
      <c r="AB143" s="138"/>
      <c r="AC143" s="138"/>
    </row>
    <row r="144" spans="21:29">
      <c r="U144" s="165"/>
      <c r="V144" s="138"/>
      <c r="W144" s="138"/>
      <c r="X144" s="138"/>
      <c r="Y144" s="138"/>
      <c r="Z144" s="138"/>
      <c r="AA144" s="138"/>
      <c r="AB144" s="138"/>
      <c r="AC144" s="138"/>
    </row>
    <row r="145" spans="21:29">
      <c r="U145" s="165"/>
      <c r="V145" s="138"/>
      <c r="W145" s="138"/>
      <c r="X145" s="138"/>
      <c r="Y145" s="138"/>
      <c r="Z145" s="138"/>
      <c r="AA145" s="138"/>
      <c r="AB145" s="138"/>
      <c r="AC145" s="138"/>
    </row>
    <row r="146" spans="21:29">
      <c r="U146" s="165"/>
      <c r="V146" s="138"/>
      <c r="W146" s="138"/>
      <c r="X146" s="138"/>
      <c r="Y146" s="138"/>
      <c r="Z146" s="138"/>
      <c r="AA146" s="138"/>
      <c r="AB146" s="138"/>
      <c r="AC146" s="138"/>
    </row>
    <row r="147" spans="21:29">
      <c r="U147" s="165"/>
      <c r="V147" s="138"/>
      <c r="W147" s="138"/>
      <c r="X147" s="138"/>
      <c r="Y147" s="138"/>
      <c r="Z147" s="138"/>
      <c r="AA147" s="138"/>
      <c r="AB147" s="138"/>
      <c r="AC147" s="138"/>
    </row>
    <row r="148" spans="21:29">
      <c r="U148" s="165"/>
      <c r="V148" s="138"/>
      <c r="W148" s="138"/>
      <c r="X148" s="138"/>
      <c r="Y148" s="138"/>
      <c r="Z148" s="138"/>
      <c r="AA148" s="138"/>
      <c r="AB148" s="138"/>
      <c r="AC148" s="138"/>
    </row>
    <row r="149" spans="21:29">
      <c r="U149" s="165"/>
      <c r="V149" s="138"/>
      <c r="W149" s="138"/>
      <c r="X149" s="138"/>
      <c r="Y149" s="138"/>
      <c r="Z149" s="138"/>
      <c r="AA149" s="138"/>
      <c r="AB149" s="138"/>
      <c r="AC149" s="138"/>
    </row>
    <row r="150" spans="21:29">
      <c r="U150" s="165"/>
      <c r="V150" s="138"/>
      <c r="W150" s="138"/>
      <c r="X150" s="138"/>
      <c r="Y150" s="138"/>
      <c r="Z150" s="138"/>
      <c r="AA150" s="138"/>
      <c r="AB150" s="138"/>
      <c r="AC150" s="138"/>
    </row>
    <row r="151" spans="21:29">
      <c r="U151" s="165"/>
      <c r="V151" s="138"/>
      <c r="W151" s="138"/>
      <c r="X151" s="138"/>
      <c r="Y151" s="138"/>
      <c r="Z151" s="138"/>
      <c r="AA151" s="138"/>
      <c r="AB151" s="138"/>
      <c r="AC151" s="138"/>
    </row>
    <row r="152" spans="21:29">
      <c r="U152" s="165"/>
      <c r="V152" s="138"/>
      <c r="W152" s="138"/>
      <c r="X152" s="138"/>
      <c r="Y152" s="138"/>
      <c r="Z152" s="138"/>
      <c r="AA152" s="138"/>
      <c r="AB152" s="138"/>
      <c r="AC152" s="138"/>
    </row>
    <row r="153" spans="21:29">
      <c r="U153" s="165"/>
      <c r="V153" s="138"/>
      <c r="W153" s="138"/>
      <c r="X153" s="138"/>
      <c r="Y153" s="138"/>
      <c r="Z153" s="138"/>
      <c r="AA153" s="138"/>
      <c r="AB153" s="138"/>
      <c r="AC153" s="138"/>
    </row>
    <row r="154" spans="21:29">
      <c r="U154" s="165"/>
      <c r="V154" s="138"/>
      <c r="W154" s="138"/>
      <c r="X154" s="138"/>
      <c r="Y154" s="138"/>
      <c r="Z154" s="138"/>
      <c r="AA154" s="138"/>
      <c r="AB154" s="138"/>
      <c r="AC154" s="138"/>
    </row>
    <row r="155" spans="21:29">
      <c r="U155" s="165"/>
      <c r="V155" s="138"/>
      <c r="W155" s="138"/>
      <c r="X155" s="138"/>
      <c r="Y155" s="138"/>
      <c r="Z155" s="138"/>
      <c r="AA155" s="138"/>
      <c r="AB155" s="138"/>
      <c r="AC155" s="138"/>
    </row>
    <row r="156" spans="21:29">
      <c r="U156" s="165"/>
      <c r="V156" s="138"/>
      <c r="W156" s="138"/>
      <c r="X156" s="138"/>
      <c r="Y156" s="138"/>
      <c r="Z156" s="138"/>
      <c r="AA156" s="138"/>
      <c r="AB156" s="138"/>
      <c r="AC156" s="138"/>
    </row>
    <row r="157" spans="21:29">
      <c r="U157" s="165"/>
      <c r="V157" s="138"/>
      <c r="W157" s="138"/>
      <c r="X157" s="138"/>
      <c r="Y157" s="138"/>
      <c r="Z157" s="138"/>
      <c r="AA157" s="138"/>
      <c r="AB157" s="138"/>
      <c r="AC157" s="138"/>
    </row>
    <row r="158" spans="21:29">
      <c r="U158" s="165"/>
      <c r="V158" s="138"/>
      <c r="W158" s="138"/>
      <c r="X158" s="138"/>
      <c r="Y158" s="138"/>
      <c r="Z158" s="138"/>
      <c r="AA158" s="138"/>
      <c r="AB158" s="138"/>
      <c r="AC158" s="138"/>
    </row>
    <row r="159" spans="21:29">
      <c r="U159" s="165"/>
      <c r="V159" s="138"/>
      <c r="W159" s="138"/>
      <c r="X159" s="138"/>
      <c r="Y159" s="138"/>
      <c r="Z159" s="138"/>
      <c r="AA159" s="138"/>
      <c r="AB159" s="138"/>
      <c r="AC159" s="138"/>
    </row>
    <row r="160" spans="21:29">
      <c r="U160" s="165"/>
      <c r="V160" s="138"/>
      <c r="W160" s="138"/>
      <c r="X160" s="138"/>
      <c r="Y160" s="138"/>
      <c r="Z160" s="138"/>
      <c r="AA160" s="138"/>
      <c r="AB160" s="138"/>
      <c r="AC160" s="138"/>
    </row>
    <row r="161" spans="21:29">
      <c r="U161" s="165"/>
      <c r="V161" s="138"/>
      <c r="W161" s="138"/>
      <c r="X161" s="138"/>
      <c r="Y161" s="138"/>
      <c r="Z161" s="138"/>
      <c r="AA161" s="138"/>
      <c r="AB161" s="138"/>
      <c r="AC161" s="138"/>
    </row>
    <row r="162" spans="21:29">
      <c r="U162" s="165"/>
      <c r="V162" s="138"/>
      <c r="W162" s="138"/>
      <c r="X162" s="138"/>
      <c r="Y162" s="138"/>
      <c r="Z162" s="138"/>
      <c r="AA162" s="138"/>
      <c r="AB162" s="138"/>
      <c r="AC162" s="138"/>
    </row>
    <row r="163" spans="21:29">
      <c r="U163" s="165"/>
      <c r="V163" s="138"/>
      <c r="W163" s="138"/>
      <c r="X163" s="138"/>
      <c r="Y163" s="138"/>
      <c r="Z163" s="138"/>
      <c r="AA163" s="138"/>
      <c r="AB163" s="138"/>
      <c r="AC163" s="138"/>
    </row>
    <row r="164" spans="21:29">
      <c r="U164" s="165"/>
      <c r="V164" s="138"/>
      <c r="W164" s="138"/>
      <c r="X164" s="138"/>
      <c r="Y164" s="138"/>
      <c r="Z164" s="138"/>
      <c r="AA164" s="138"/>
      <c r="AB164" s="138"/>
      <c r="AC164" s="138"/>
    </row>
    <row r="165" spans="21:29">
      <c r="U165" s="165"/>
      <c r="V165" s="138"/>
      <c r="W165" s="138"/>
      <c r="X165" s="138"/>
      <c r="Y165" s="138"/>
      <c r="Z165" s="138"/>
      <c r="AA165" s="138"/>
      <c r="AB165" s="138"/>
      <c r="AC165" s="138"/>
    </row>
    <row r="166" spans="21:29">
      <c r="U166" s="165"/>
      <c r="V166" s="138"/>
      <c r="W166" s="138"/>
      <c r="X166" s="138"/>
      <c r="Y166" s="138"/>
      <c r="Z166" s="138"/>
      <c r="AA166" s="138"/>
      <c r="AB166" s="138"/>
      <c r="AC166" s="138"/>
    </row>
    <row r="167" spans="21:29">
      <c r="U167" s="165"/>
      <c r="V167" s="138"/>
      <c r="W167" s="138"/>
      <c r="X167" s="138"/>
      <c r="Y167" s="138"/>
      <c r="Z167" s="138"/>
      <c r="AA167" s="138"/>
      <c r="AB167" s="138"/>
      <c r="AC167" s="138"/>
    </row>
    <row r="168" spans="21:29">
      <c r="U168" s="165"/>
      <c r="V168" s="138"/>
      <c r="W168" s="138"/>
      <c r="X168" s="138"/>
      <c r="Y168" s="138"/>
      <c r="Z168" s="138"/>
      <c r="AA168" s="138"/>
      <c r="AB168" s="138"/>
      <c r="AC168" s="138"/>
    </row>
    <row r="169" spans="21:29">
      <c r="U169" s="165"/>
      <c r="V169" s="138"/>
      <c r="W169" s="138"/>
      <c r="X169" s="138"/>
      <c r="Y169" s="138"/>
      <c r="Z169" s="138"/>
      <c r="AA169" s="138"/>
      <c r="AB169" s="138"/>
      <c r="AC169" s="138"/>
    </row>
    <row r="170" spans="21:29">
      <c r="U170" s="165"/>
      <c r="V170" s="138"/>
      <c r="W170" s="138"/>
      <c r="X170" s="138"/>
      <c r="Y170" s="138"/>
      <c r="Z170" s="138"/>
      <c r="AA170" s="138"/>
      <c r="AB170" s="138"/>
      <c r="AC170" s="138"/>
    </row>
    <row r="171" spans="21:29">
      <c r="U171" s="165"/>
      <c r="V171" s="138"/>
      <c r="W171" s="138"/>
      <c r="X171" s="138"/>
      <c r="Y171" s="138"/>
      <c r="Z171" s="138"/>
      <c r="AA171" s="138"/>
      <c r="AB171" s="138"/>
      <c r="AC171" s="138"/>
    </row>
    <row r="172" spans="21:29">
      <c r="U172" s="165"/>
      <c r="V172" s="138"/>
      <c r="W172" s="138"/>
      <c r="X172" s="138"/>
      <c r="Y172" s="138"/>
      <c r="Z172" s="138"/>
      <c r="AA172" s="138"/>
      <c r="AB172" s="138"/>
      <c r="AC172" s="138"/>
    </row>
    <row r="173" spans="21:29">
      <c r="U173" s="165"/>
      <c r="V173" s="138"/>
      <c r="W173" s="138"/>
      <c r="X173" s="138"/>
      <c r="Y173" s="138"/>
      <c r="Z173" s="138"/>
      <c r="AA173" s="138"/>
      <c r="AB173" s="138"/>
      <c r="AC173" s="138"/>
    </row>
    <row r="174" spans="21:29">
      <c r="U174" s="165"/>
      <c r="V174" s="138"/>
      <c r="W174" s="138"/>
      <c r="X174" s="138"/>
      <c r="Y174" s="138"/>
      <c r="Z174" s="138"/>
      <c r="AA174" s="138"/>
      <c r="AB174" s="138"/>
      <c r="AC174" s="138"/>
    </row>
    <row r="175" spans="21:29">
      <c r="U175" s="165"/>
      <c r="V175" s="138"/>
      <c r="W175" s="138"/>
      <c r="X175" s="138"/>
      <c r="Y175" s="138"/>
      <c r="Z175" s="138"/>
      <c r="AA175" s="138"/>
      <c r="AB175" s="138"/>
      <c r="AC175" s="138"/>
    </row>
    <row r="176" spans="21:29">
      <c r="U176" s="165"/>
      <c r="V176" s="138"/>
      <c r="W176" s="138"/>
      <c r="X176" s="138"/>
      <c r="Y176" s="138"/>
      <c r="Z176" s="138"/>
      <c r="AA176" s="138"/>
      <c r="AB176" s="138"/>
      <c r="AC176" s="138"/>
    </row>
    <row r="177" spans="21:29">
      <c r="U177" s="165"/>
      <c r="V177" s="138"/>
      <c r="W177" s="138"/>
      <c r="X177" s="138"/>
      <c r="Y177" s="138"/>
      <c r="Z177" s="138"/>
      <c r="AA177" s="138"/>
      <c r="AB177" s="138"/>
      <c r="AC177" s="138"/>
    </row>
    <row r="178" spans="21:29">
      <c r="U178" s="165"/>
      <c r="V178" s="138"/>
      <c r="W178" s="138"/>
      <c r="X178" s="138"/>
      <c r="Y178" s="138"/>
      <c r="Z178" s="138"/>
      <c r="AA178" s="138"/>
      <c r="AB178" s="138"/>
      <c r="AC178" s="138"/>
    </row>
    <row r="179" spans="21:29">
      <c r="U179" s="165"/>
      <c r="V179" s="138"/>
      <c r="W179" s="138"/>
      <c r="X179" s="138"/>
      <c r="Y179" s="138"/>
      <c r="Z179" s="138"/>
      <c r="AA179" s="138"/>
      <c r="AB179" s="138"/>
      <c r="AC179" s="138"/>
    </row>
    <row r="180" spans="21:29">
      <c r="U180" s="165"/>
      <c r="V180" s="138"/>
      <c r="W180" s="138"/>
      <c r="X180" s="138"/>
      <c r="Y180" s="138"/>
      <c r="Z180" s="138"/>
      <c r="AA180" s="138"/>
      <c r="AB180" s="138"/>
      <c r="AC180" s="138"/>
    </row>
    <row r="181" spans="21:29">
      <c r="U181" s="165"/>
      <c r="V181" s="138"/>
      <c r="W181" s="138"/>
      <c r="X181" s="138"/>
      <c r="Y181" s="138"/>
      <c r="Z181" s="138"/>
      <c r="AA181" s="138"/>
      <c r="AB181" s="138"/>
      <c r="AC181" s="138"/>
    </row>
    <row r="182" spans="21:29">
      <c r="U182" s="165"/>
      <c r="V182" s="138"/>
      <c r="W182" s="138"/>
      <c r="X182" s="138"/>
      <c r="Y182" s="138"/>
      <c r="Z182" s="138"/>
      <c r="AA182" s="138"/>
      <c r="AB182" s="138"/>
      <c r="AC182" s="138"/>
    </row>
    <row r="183" spans="21:29">
      <c r="U183" s="165"/>
      <c r="V183" s="138"/>
      <c r="W183" s="138"/>
      <c r="X183" s="138"/>
      <c r="Y183" s="138"/>
      <c r="Z183" s="138"/>
      <c r="AA183" s="138"/>
      <c r="AB183" s="138"/>
      <c r="AC183" s="138"/>
    </row>
    <row r="184" spans="21:29">
      <c r="U184" s="165"/>
      <c r="V184" s="138"/>
      <c r="W184" s="138"/>
      <c r="X184" s="138"/>
      <c r="Y184" s="138"/>
      <c r="Z184" s="138"/>
      <c r="AA184" s="138"/>
      <c r="AB184" s="138"/>
      <c r="AC184" s="138"/>
    </row>
    <row r="185" spans="21:29">
      <c r="U185" s="165"/>
      <c r="V185" s="138"/>
      <c r="W185" s="138"/>
      <c r="X185" s="138"/>
      <c r="Y185" s="138"/>
      <c r="Z185" s="138"/>
      <c r="AA185" s="138"/>
      <c r="AB185" s="138"/>
      <c r="AC185" s="138"/>
    </row>
    <row r="186" spans="21:29">
      <c r="U186" s="165"/>
      <c r="V186" s="138"/>
      <c r="W186" s="138"/>
      <c r="X186" s="138"/>
      <c r="Y186" s="138"/>
      <c r="Z186" s="138"/>
      <c r="AA186" s="138"/>
      <c r="AB186" s="138"/>
      <c r="AC186" s="138"/>
    </row>
    <row r="187" spans="21:29">
      <c r="U187" s="165"/>
      <c r="V187" s="138"/>
      <c r="W187" s="138"/>
      <c r="X187" s="138"/>
      <c r="Y187" s="138"/>
      <c r="Z187" s="138"/>
      <c r="AA187" s="138"/>
      <c r="AB187" s="138"/>
      <c r="AC187" s="138"/>
    </row>
    <row r="188" spans="21:29">
      <c r="U188" s="165"/>
      <c r="V188" s="138"/>
      <c r="W188" s="138"/>
      <c r="X188" s="138"/>
      <c r="Y188" s="138"/>
      <c r="Z188" s="138"/>
      <c r="AA188" s="138"/>
      <c r="AB188" s="138"/>
      <c r="AC188" s="138"/>
    </row>
    <row r="189" spans="21:29">
      <c r="U189" s="165"/>
      <c r="V189" s="138"/>
      <c r="W189" s="138"/>
      <c r="X189" s="138"/>
      <c r="Y189" s="138"/>
      <c r="Z189" s="138"/>
      <c r="AA189" s="138"/>
      <c r="AB189" s="138"/>
      <c r="AC189" s="138"/>
    </row>
    <row r="190" spans="21:29">
      <c r="U190" s="165"/>
      <c r="V190" s="138"/>
      <c r="W190" s="138"/>
      <c r="X190" s="138"/>
      <c r="Y190" s="138"/>
      <c r="Z190" s="138"/>
      <c r="AA190" s="138"/>
      <c r="AB190" s="138"/>
      <c r="AC190" s="138"/>
    </row>
    <row r="191" spans="21:29">
      <c r="U191" s="165"/>
      <c r="V191" s="138"/>
      <c r="W191" s="138"/>
      <c r="X191" s="138"/>
      <c r="Y191" s="138"/>
      <c r="Z191" s="138"/>
      <c r="AA191" s="138"/>
      <c r="AB191" s="138"/>
      <c r="AC191" s="138"/>
    </row>
    <row r="192" spans="21:29">
      <c r="U192" s="165"/>
      <c r="V192" s="138"/>
      <c r="W192" s="138"/>
      <c r="X192" s="138"/>
      <c r="Y192" s="138"/>
      <c r="Z192" s="138"/>
      <c r="AA192" s="138"/>
      <c r="AB192" s="138"/>
      <c r="AC192" s="138"/>
    </row>
    <row r="193" spans="21:29">
      <c r="U193" s="165"/>
      <c r="V193" s="138"/>
      <c r="W193" s="138"/>
      <c r="X193" s="138"/>
      <c r="Y193" s="138"/>
      <c r="Z193" s="138"/>
      <c r="AA193" s="138"/>
      <c r="AB193" s="138"/>
      <c r="AC193" s="138"/>
    </row>
    <row r="194" spans="21:29">
      <c r="U194" s="165"/>
      <c r="V194" s="138"/>
      <c r="W194" s="138"/>
      <c r="X194" s="138"/>
      <c r="Y194" s="138"/>
      <c r="Z194" s="138"/>
      <c r="AA194" s="138"/>
      <c r="AB194" s="138"/>
      <c r="AC194" s="138"/>
    </row>
    <row r="195" spans="21:29">
      <c r="U195" s="165"/>
      <c r="V195" s="138"/>
      <c r="W195" s="138"/>
      <c r="X195" s="138"/>
      <c r="Y195" s="138"/>
      <c r="Z195" s="138"/>
      <c r="AA195" s="138"/>
      <c r="AB195" s="138"/>
      <c r="AC195" s="138"/>
    </row>
    <row r="196" spans="21:29">
      <c r="U196" s="165"/>
      <c r="V196" s="138"/>
      <c r="W196" s="138"/>
      <c r="X196" s="138"/>
      <c r="Y196" s="138"/>
      <c r="Z196" s="138"/>
      <c r="AA196" s="138"/>
      <c r="AB196" s="138"/>
      <c r="AC196" s="138"/>
    </row>
    <row r="197" spans="21:29">
      <c r="U197" s="165"/>
      <c r="V197" s="138"/>
      <c r="W197" s="138"/>
      <c r="X197" s="138"/>
      <c r="Y197" s="138"/>
      <c r="Z197" s="138"/>
      <c r="AA197" s="138"/>
      <c r="AB197" s="138"/>
      <c r="AC197" s="138"/>
    </row>
    <row r="198" spans="21:29">
      <c r="U198" s="165"/>
      <c r="V198" s="138"/>
      <c r="W198" s="138"/>
      <c r="X198" s="138"/>
      <c r="Y198" s="138"/>
      <c r="Z198" s="138"/>
      <c r="AA198" s="138"/>
      <c r="AB198" s="138"/>
      <c r="AC198" s="138"/>
    </row>
    <row r="199" spans="21:29">
      <c r="U199" s="165"/>
      <c r="V199" s="138"/>
      <c r="W199" s="138"/>
      <c r="X199" s="138"/>
      <c r="Y199" s="138"/>
      <c r="Z199" s="138"/>
      <c r="AA199" s="138"/>
      <c r="AB199" s="138"/>
      <c r="AC199" s="138"/>
    </row>
    <row r="200" spans="21:29">
      <c r="U200" s="165"/>
      <c r="V200" s="138"/>
      <c r="W200" s="138"/>
      <c r="X200" s="138"/>
      <c r="Y200" s="138"/>
      <c r="Z200" s="138"/>
      <c r="AA200" s="138"/>
      <c r="AB200" s="138"/>
      <c r="AC200" s="138"/>
    </row>
    <row r="201" spans="21:29">
      <c r="U201" s="165"/>
      <c r="V201" s="138"/>
      <c r="W201" s="138"/>
      <c r="X201" s="138"/>
      <c r="Y201" s="138"/>
      <c r="Z201" s="138"/>
      <c r="AA201" s="138"/>
      <c r="AB201" s="138"/>
      <c r="AC201" s="138"/>
    </row>
    <row r="202" spans="21:29">
      <c r="U202" s="165"/>
      <c r="V202" s="138"/>
      <c r="W202" s="138"/>
      <c r="X202" s="138"/>
      <c r="Y202" s="138"/>
      <c r="Z202" s="138"/>
      <c r="AA202" s="138"/>
      <c r="AB202" s="138"/>
      <c r="AC202" s="138"/>
    </row>
    <row r="203" spans="21:29">
      <c r="U203" s="165"/>
      <c r="V203" s="138"/>
      <c r="W203" s="138"/>
      <c r="X203" s="138"/>
      <c r="Y203" s="138"/>
      <c r="Z203" s="138"/>
      <c r="AA203" s="138"/>
      <c r="AB203" s="138"/>
      <c r="AC203" s="138"/>
    </row>
    <row r="204" spans="21:29">
      <c r="U204" s="165"/>
      <c r="V204" s="138"/>
      <c r="W204" s="138"/>
      <c r="X204" s="138"/>
      <c r="Y204" s="138"/>
      <c r="Z204" s="138"/>
      <c r="AA204" s="138"/>
      <c r="AB204" s="138"/>
      <c r="AC204" s="138"/>
    </row>
    <row r="205" spans="21:29">
      <c r="U205" s="165"/>
      <c r="V205" s="138"/>
      <c r="W205" s="138"/>
      <c r="X205" s="138"/>
      <c r="Y205" s="138"/>
      <c r="Z205" s="138"/>
      <c r="AA205" s="138"/>
      <c r="AB205" s="138"/>
      <c r="AC205" s="138"/>
    </row>
    <row r="206" spans="21:29">
      <c r="U206" s="165"/>
      <c r="V206" s="138"/>
      <c r="W206" s="138"/>
      <c r="X206" s="138"/>
      <c r="Y206" s="138"/>
      <c r="Z206" s="138"/>
      <c r="AA206" s="138"/>
      <c r="AB206" s="138"/>
      <c r="AC206" s="138"/>
    </row>
    <row r="207" spans="21:29">
      <c r="U207" s="165"/>
      <c r="V207" s="138"/>
      <c r="W207" s="138"/>
      <c r="X207" s="138"/>
      <c r="Y207" s="138"/>
      <c r="Z207" s="138"/>
      <c r="AA207" s="138"/>
      <c r="AB207" s="138"/>
      <c r="AC207" s="138"/>
    </row>
    <row r="208" spans="21:29">
      <c r="U208" s="165"/>
      <c r="V208" s="138"/>
      <c r="W208" s="138"/>
      <c r="X208" s="138"/>
      <c r="Y208" s="138"/>
      <c r="Z208" s="138"/>
      <c r="AA208" s="138"/>
      <c r="AB208" s="138"/>
      <c r="AC208" s="138"/>
    </row>
    <row r="209" spans="21:29">
      <c r="U209" s="165"/>
      <c r="V209" s="138"/>
      <c r="W209" s="138"/>
      <c r="X209" s="138"/>
      <c r="Y209" s="138"/>
      <c r="Z209" s="138"/>
      <c r="AA209" s="138"/>
      <c r="AB209" s="138"/>
      <c r="AC209" s="138"/>
    </row>
    <row r="210" spans="21:29">
      <c r="U210" s="165"/>
      <c r="V210" s="138"/>
      <c r="W210" s="138"/>
      <c r="X210" s="138"/>
      <c r="Y210" s="138"/>
      <c r="Z210" s="138"/>
      <c r="AA210" s="138"/>
      <c r="AB210" s="138"/>
      <c r="AC210" s="138"/>
    </row>
    <row r="211" spans="21:29">
      <c r="U211" s="165"/>
      <c r="V211" s="138"/>
      <c r="W211" s="138"/>
      <c r="X211" s="138"/>
      <c r="Y211" s="138"/>
      <c r="Z211" s="138"/>
      <c r="AA211" s="138"/>
      <c r="AB211" s="138"/>
      <c r="AC211" s="138"/>
    </row>
    <row r="212" spans="21:29">
      <c r="U212" s="165"/>
      <c r="V212" s="138"/>
      <c r="W212" s="138"/>
      <c r="X212" s="138"/>
      <c r="Y212" s="138"/>
      <c r="Z212" s="138"/>
      <c r="AA212" s="138"/>
      <c r="AB212" s="138"/>
      <c r="AC212" s="138"/>
    </row>
    <row r="213" spans="21:29">
      <c r="U213" s="165"/>
      <c r="V213" s="138"/>
      <c r="W213" s="138"/>
      <c r="X213" s="138"/>
      <c r="Y213" s="138"/>
      <c r="Z213" s="138"/>
      <c r="AA213" s="138"/>
      <c r="AB213" s="138"/>
      <c r="AC213" s="138"/>
    </row>
    <row r="214" spans="21:29">
      <c r="U214" s="165"/>
      <c r="V214" s="138"/>
      <c r="W214" s="138"/>
      <c r="X214" s="138"/>
      <c r="Y214" s="138"/>
      <c r="Z214" s="138"/>
      <c r="AA214" s="138"/>
      <c r="AB214" s="138"/>
      <c r="AC214" s="138"/>
    </row>
    <row r="215" spans="21:29">
      <c r="U215" s="165"/>
      <c r="V215" s="138"/>
      <c r="W215" s="138"/>
      <c r="X215" s="138"/>
      <c r="Y215" s="138"/>
      <c r="Z215" s="138"/>
      <c r="AA215" s="138"/>
      <c r="AB215" s="138"/>
      <c r="AC215" s="138"/>
    </row>
    <row r="216" spans="21:29">
      <c r="U216" s="165"/>
      <c r="V216" s="138"/>
      <c r="W216" s="138"/>
      <c r="X216" s="138"/>
      <c r="Y216" s="138"/>
      <c r="Z216" s="138"/>
      <c r="AA216" s="138"/>
      <c r="AB216" s="138"/>
      <c r="AC216" s="138"/>
    </row>
    <row r="217" spans="21:29">
      <c r="U217" s="165"/>
      <c r="V217" s="138"/>
      <c r="W217" s="138"/>
      <c r="X217" s="138"/>
      <c r="Y217" s="138"/>
      <c r="Z217" s="138"/>
      <c r="AA217" s="138"/>
      <c r="AB217" s="138"/>
      <c r="AC217" s="138"/>
    </row>
    <row r="218" spans="21:29">
      <c r="U218" s="165"/>
      <c r="V218" s="138"/>
      <c r="W218" s="138"/>
      <c r="X218" s="138"/>
      <c r="Y218" s="138"/>
      <c r="Z218" s="138"/>
      <c r="AA218" s="138"/>
      <c r="AB218" s="138"/>
      <c r="AC218" s="138"/>
    </row>
    <row r="219" spans="21:29">
      <c r="U219" s="165"/>
      <c r="V219" s="138"/>
      <c r="W219" s="138"/>
      <c r="X219" s="138"/>
      <c r="Y219" s="138"/>
      <c r="Z219" s="138"/>
      <c r="AA219" s="138"/>
      <c r="AB219" s="138"/>
      <c r="AC219" s="138"/>
    </row>
    <row r="220" spans="21:29">
      <c r="U220" s="165"/>
      <c r="V220" s="138"/>
      <c r="W220" s="138"/>
      <c r="X220" s="138"/>
      <c r="Y220" s="138"/>
      <c r="Z220" s="138"/>
      <c r="AA220" s="138"/>
      <c r="AB220" s="138"/>
      <c r="AC220" s="138"/>
    </row>
    <row r="221" spans="21:29">
      <c r="U221" s="165"/>
      <c r="V221" s="138"/>
      <c r="W221" s="138"/>
      <c r="X221" s="138"/>
      <c r="Y221" s="138"/>
      <c r="Z221" s="138"/>
      <c r="AA221" s="138"/>
      <c r="AB221" s="138"/>
      <c r="AC221" s="138"/>
    </row>
    <row r="222" spans="21:29">
      <c r="U222" s="165"/>
      <c r="V222" s="138"/>
      <c r="W222" s="138"/>
      <c r="X222" s="138"/>
      <c r="Y222" s="138"/>
      <c r="Z222" s="138"/>
      <c r="AA222" s="138"/>
      <c r="AB222" s="138"/>
      <c r="AC222" s="138"/>
    </row>
    <row r="223" spans="21:29">
      <c r="U223" s="165"/>
      <c r="V223" s="138"/>
      <c r="W223" s="138"/>
      <c r="X223" s="138"/>
      <c r="Y223" s="138"/>
      <c r="Z223" s="138"/>
      <c r="AA223" s="138"/>
      <c r="AB223" s="138"/>
      <c r="AC223" s="138"/>
    </row>
    <row r="224" spans="21:29">
      <c r="U224" s="165"/>
      <c r="V224" s="138"/>
      <c r="W224" s="138"/>
      <c r="X224" s="138"/>
      <c r="Y224" s="138"/>
      <c r="Z224" s="138"/>
      <c r="AA224" s="138"/>
      <c r="AB224" s="138"/>
      <c r="AC224" s="138"/>
    </row>
    <row r="225" spans="21:29">
      <c r="U225" s="165"/>
      <c r="V225" s="138"/>
      <c r="W225" s="138"/>
      <c r="X225" s="138"/>
      <c r="Y225" s="138"/>
      <c r="Z225" s="138"/>
      <c r="AA225" s="138"/>
      <c r="AB225" s="138"/>
      <c r="AC225" s="138"/>
    </row>
    <row r="226" spans="21:29">
      <c r="U226" s="165"/>
      <c r="V226" s="138"/>
      <c r="W226" s="138"/>
      <c r="X226" s="138"/>
      <c r="Y226" s="138"/>
      <c r="Z226" s="138"/>
      <c r="AA226" s="138"/>
      <c r="AB226" s="138"/>
      <c r="AC226" s="138"/>
    </row>
    <row r="227" spans="21:29">
      <c r="U227" s="165"/>
      <c r="V227" s="138"/>
      <c r="W227" s="138"/>
      <c r="X227" s="138"/>
      <c r="Y227" s="138"/>
      <c r="Z227" s="138"/>
      <c r="AA227" s="138"/>
      <c r="AB227" s="138"/>
      <c r="AC227" s="138"/>
    </row>
    <row r="228" spans="21:29">
      <c r="U228" s="165"/>
      <c r="V228" s="138"/>
      <c r="W228" s="138"/>
      <c r="X228" s="138"/>
      <c r="Y228" s="138"/>
      <c r="Z228" s="138"/>
      <c r="AA228" s="138"/>
      <c r="AB228" s="138"/>
      <c r="AC228" s="138"/>
    </row>
    <row r="229" spans="21:29">
      <c r="U229" s="165"/>
      <c r="V229" s="138"/>
      <c r="W229" s="138"/>
      <c r="X229" s="138"/>
      <c r="Y229" s="138"/>
      <c r="Z229" s="138"/>
      <c r="AA229" s="138"/>
      <c r="AB229" s="138"/>
      <c r="AC229" s="138"/>
    </row>
    <row r="230" spans="21:29">
      <c r="U230" s="165"/>
      <c r="V230" s="138"/>
      <c r="W230" s="138"/>
      <c r="X230" s="138"/>
      <c r="Y230" s="138"/>
      <c r="Z230" s="138"/>
      <c r="AA230" s="138"/>
      <c r="AB230" s="138"/>
      <c r="AC230" s="138"/>
    </row>
    <row r="231" spans="21:29">
      <c r="U231" s="165"/>
      <c r="V231" s="138"/>
      <c r="W231" s="138"/>
      <c r="X231" s="138"/>
      <c r="Y231" s="138"/>
      <c r="Z231" s="138"/>
      <c r="AA231" s="138"/>
      <c r="AB231" s="138"/>
      <c r="AC231" s="138"/>
    </row>
    <row r="232" spans="21:29">
      <c r="U232" s="165"/>
      <c r="V232" s="138"/>
      <c r="W232" s="138"/>
      <c r="X232" s="138"/>
      <c r="Y232" s="138"/>
      <c r="Z232" s="138"/>
      <c r="AA232" s="138"/>
      <c r="AB232" s="138"/>
      <c r="AC232" s="138"/>
    </row>
    <row r="233" spans="21:29">
      <c r="U233" s="165"/>
      <c r="V233" s="138"/>
      <c r="W233" s="138"/>
      <c r="X233" s="138"/>
      <c r="Y233" s="138"/>
      <c r="Z233" s="138"/>
      <c r="AA233" s="138"/>
      <c r="AB233" s="138"/>
      <c r="AC233" s="138"/>
    </row>
    <row r="234" spans="21:29">
      <c r="U234" s="165"/>
      <c r="V234" s="138"/>
      <c r="W234" s="138"/>
      <c r="X234" s="138"/>
      <c r="Y234" s="138"/>
      <c r="Z234" s="138"/>
      <c r="AA234" s="138"/>
      <c r="AB234" s="138"/>
      <c r="AC234" s="138"/>
    </row>
    <row r="235" spans="21:29">
      <c r="U235" s="165"/>
      <c r="V235" s="138"/>
      <c r="W235" s="138"/>
      <c r="X235" s="138"/>
      <c r="Y235" s="138"/>
      <c r="Z235" s="138"/>
      <c r="AA235" s="138"/>
      <c r="AB235" s="138"/>
      <c r="AC235" s="138"/>
    </row>
  </sheetData>
  <sheetProtection selectLockedCells="1"/>
  <mergeCells count="24">
    <mergeCell ref="A1:AI1"/>
    <mergeCell ref="A2:AI2"/>
    <mergeCell ref="J29:N29"/>
    <mergeCell ref="AD12:AI12"/>
    <mergeCell ref="B29:F29"/>
    <mergeCell ref="A12:H12"/>
    <mergeCell ref="B5:H5"/>
    <mergeCell ref="U4:AI4"/>
    <mergeCell ref="U5:AI6"/>
    <mergeCell ref="B6:H6"/>
    <mergeCell ref="P9:AH9"/>
    <mergeCell ref="R4:S4"/>
    <mergeCell ref="R5:S5"/>
    <mergeCell ref="R6:S6"/>
    <mergeCell ref="L5:M5"/>
    <mergeCell ref="J31:K31"/>
    <mergeCell ref="AL21:AO21"/>
    <mergeCell ref="W12:AC12"/>
    <mergeCell ref="L4:M4"/>
    <mergeCell ref="AL11:AO11"/>
    <mergeCell ref="AL13:AN13"/>
    <mergeCell ref="P12:V12"/>
    <mergeCell ref="I12:O12"/>
    <mergeCell ref="L6:M6"/>
  </mergeCells>
  <phoneticPr fontId="14" type="noConversion"/>
  <dataValidations xWindow="265" yWindow="415" count="3">
    <dataValidation allowBlank="1" showInputMessage="1" showErrorMessage="1" promptTitle="Effective &amp; End Dates" prompt="Permanent Funding Source Change: Use MM/DD/YY and note Indefinite for the End Date._x000a__x000a_One-Time Funding Source Change - One Pay Period:  Use MM/YYYY._x000a__x000a_One-Time Funding Source Change - On-Going (Multiple Pay Periods): Use MM/YYYY for the Start and End Dates." sqref="R5:S6" xr:uid="{7AE90125-D2E9-4C65-99AD-9CF9BD478145}"/>
    <dataValidation allowBlank="1" showInputMessage="1" showErrorMessage="1" promptTitle="Original Expense" prompt="Should equal cell in column W.  It may be off by a few cents due to rounding." sqref="G16:G27" xr:uid="{CC1E4565-3205-4352-ADBC-CDE8FFBDB610}"/>
    <dataValidation allowBlank="1" showInputMessage="1" showErrorMessage="1" promptTitle="Cost to be Adjusted" prompt="Should equal cell in column V.  It may be off by a few cents due to rounding." sqref="H16:H27" xr:uid="{35AE0BEE-5E29-4BAE-AE9F-BDD1048692BD}"/>
  </dataValidations>
  <printOptions horizontalCentered="1"/>
  <pageMargins left="0.2" right="0.2" top="1" bottom="0.5" header="0.25" footer="0.3"/>
  <pageSetup scale="45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xWindow="265" yWindow="415" count="3">
        <x14:dataValidation type="list" allowBlank="1" showInputMessage="1" showErrorMessage="1" xr:uid="{04707232-DD45-45F1-A35B-90939E7F069F}">
          <x14:formula1>
            <xm:f>List!$A$2:$A$3</xm:f>
          </x14:formula1>
          <xm:sqref>R4</xm:sqref>
        </x14:dataValidation>
        <x14:dataValidation type="list" allowBlank="1" showInputMessage="1" showErrorMessage="1" xr:uid="{1B05D8BB-18C6-4BCD-9885-4AC3B1C4B349}">
          <x14:formula1>
            <xm:f>List!$C$2:$C$4</xm:f>
          </x14:formula1>
          <xm:sqref>C14:C27</xm:sqref>
        </x14:dataValidation>
        <x14:dataValidation type="list" allowBlank="1" showInputMessage="1" showErrorMessage="1" xr:uid="{EDA2DDD3-3EF8-4DCC-8E03-92EE592E9B49}">
          <x14:formula1>
            <xm:f>List!$G$2:$G$3</xm:f>
          </x14:formula1>
          <xm:sqref>D14:D27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A1:I8"/>
  <sheetViews>
    <sheetView workbookViewId="0">
      <selection activeCell="A4" sqref="A4"/>
    </sheetView>
  </sheetViews>
  <sheetFormatPr defaultRowHeight="14"/>
  <cols>
    <col min="1" max="1" width="11.33203125" customWidth="1"/>
    <col min="2" max="2" width="3.33203125" customWidth="1"/>
    <col min="4" max="4" width="2.83203125" customWidth="1"/>
    <col min="5" max="5" width="19" bestFit="1" customWidth="1"/>
    <col min="6" max="6" width="2.83203125" customWidth="1"/>
    <col min="7" max="7" width="10.83203125" customWidth="1"/>
    <col min="8" max="8" width="3" customWidth="1"/>
    <col min="9" max="9" width="11.5" customWidth="1"/>
  </cols>
  <sheetData>
    <row r="1" spans="1:9">
      <c r="A1" t="s">
        <v>121</v>
      </c>
      <c r="C1" t="s">
        <v>104</v>
      </c>
      <c r="E1" t="s">
        <v>122</v>
      </c>
      <c r="G1" t="s">
        <v>123</v>
      </c>
      <c r="I1" t="s">
        <v>159</v>
      </c>
    </row>
    <row r="2" spans="1:9">
      <c r="A2" s="55" t="s">
        <v>171</v>
      </c>
      <c r="C2" t="s">
        <v>35</v>
      </c>
      <c r="E2" t="s">
        <v>125</v>
      </c>
      <c r="G2" t="s">
        <v>126</v>
      </c>
      <c r="I2" s="55" t="s">
        <v>160</v>
      </c>
    </row>
    <row r="3" spans="1:9">
      <c r="A3" s="55" t="s">
        <v>124</v>
      </c>
      <c r="C3" t="s">
        <v>127</v>
      </c>
      <c r="E3" t="s">
        <v>128</v>
      </c>
      <c r="G3" t="s">
        <v>36</v>
      </c>
      <c r="I3" s="55" t="s">
        <v>161</v>
      </c>
    </row>
    <row r="4" spans="1:9">
      <c r="C4" t="s">
        <v>129</v>
      </c>
      <c r="E4" t="s">
        <v>130</v>
      </c>
    </row>
    <row r="5" spans="1:9">
      <c r="E5" t="s">
        <v>131</v>
      </c>
    </row>
    <row r="6" spans="1:9">
      <c r="E6" t="s">
        <v>132</v>
      </c>
    </row>
    <row r="7" spans="1:9">
      <c r="E7" t="s">
        <v>133</v>
      </c>
    </row>
    <row r="8" spans="1:9">
      <c r="E8" t="s">
        <v>134</v>
      </c>
    </row>
  </sheetData>
  <pageMargins left="0.7" right="0.7" top="0.75" bottom="0.75" header="0.3" footer="0.3"/>
  <tableParts count="5">
    <tablePart r:id="rId1"/>
    <tablePart r:id="rId2"/>
    <tablePart r:id="rId3"/>
    <tablePart r:id="rId4"/>
    <tablePart r:id="rId5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0A99CD-4904-466C-BCF6-2595067F578F}">
  <sheetPr codeName="Sheet1">
    <pageSetUpPr fitToPage="1"/>
  </sheetPr>
  <dimension ref="A1:X39"/>
  <sheetViews>
    <sheetView zoomScale="76" zoomScaleNormal="76" workbookViewId="0">
      <selection activeCell="S23" sqref="S23"/>
    </sheetView>
  </sheetViews>
  <sheetFormatPr defaultColWidth="9.08203125" defaultRowHeight="14"/>
  <cols>
    <col min="1" max="1" width="12.58203125" style="122" customWidth="1"/>
    <col min="2" max="2" width="10.08203125" style="122" bestFit="1" customWidth="1"/>
    <col min="3" max="3" width="7.33203125" style="122" bestFit="1" customWidth="1"/>
    <col min="4" max="4" width="7.33203125" style="122" customWidth="1"/>
    <col min="5" max="5" width="9.58203125" style="122" customWidth="1"/>
    <col min="6" max="6" width="5.58203125" style="122" customWidth="1"/>
    <col min="7" max="7" width="8.58203125" style="122" customWidth="1"/>
    <col min="8" max="8" width="9.58203125" style="122" customWidth="1"/>
    <col min="9" max="13" width="7.5" style="122" customWidth="1"/>
    <col min="14" max="18" width="7.5" style="116" customWidth="1"/>
    <col min="19" max="19" width="36.58203125" style="116" customWidth="1"/>
    <col min="20" max="20" width="2.58203125" style="116" customWidth="1"/>
    <col min="21" max="21" width="3.25" style="116" customWidth="1"/>
    <col min="22" max="22" width="27.08203125" style="116" bestFit="1" customWidth="1"/>
    <col min="23" max="23" width="11.5" style="116" customWidth="1"/>
    <col min="24" max="16384" width="9.08203125" style="116"/>
  </cols>
  <sheetData>
    <row r="1" spans="1:24" ht="23.25" customHeight="1">
      <c r="A1" s="307" t="s">
        <v>0</v>
      </c>
      <c r="B1" s="308"/>
      <c r="C1" s="308"/>
      <c r="D1" s="308"/>
      <c r="E1" s="308"/>
      <c r="F1" s="308"/>
      <c r="G1" s="308"/>
      <c r="H1" s="308"/>
      <c r="I1" s="308"/>
      <c r="J1" s="308"/>
      <c r="K1" s="308"/>
      <c r="L1" s="308"/>
      <c r="M1" s="308"/>
      <c r="N1" s="308"/>
      <c r="O1" s="308"/>
      <c r="P1" s="308"/>
      <c r="Q1" s="308"/>
      <c r="R1" s="308"/>
      <c r="S1" s="309"/>
    </row>
    <row r="2" spans="1:24" ht="18">
      <c r="A2" s="316" t="s">
        <v>1</v>
      </c>
      <c r="B2" s="317"/>
      <c r="C2" s="317"/>
      <c r="D2" s="317"/>
      <c r="E2" s="317"/>
      <c r="F2" s="317"/>
      <c r="G2" s="317"/>
      <c r="H2" s="317"/>
      <c r="I2" s="317"/>
      <c r="J2" s="317"/>
      <c r="K2" s="317"/>
      <c r="L2" s="317"/>
      <c r="M2" s="317"/>
      <c r="N2" s="317"/>
      <c r="O2" s="317"/>
      <c r="P2" s="317"/>
      <c r="Q2" s="317"/>
      <c r="R2" s="317"/>
      <c r="S2" s="318"/>
    </row>
    <row r="3" spans="1:24" ht="24" customHeight="1" thickBot="1">
      <c r="A3" s="117"/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  <c r="Q3" s="118"/>
      <c r="R3" s="118"/>
      <c r="S3" s="119"/>
    </row>
    <row r="4" spans="1:24" ht="27" customHeight="1">
      <c r="A4" s="120" t="s">
        <v>2</v>
      </c>
      <c r="B4" s="121"/>
      <c r="C4" s="195"/>
      <c r="D4" s="195"/>
      <c r="I4" s="123"/>
      <c r="J4" s="123" t="s">
        <v>3</v>
      </c>
      <c r="K4" s="355"/>
      <c r="L4" s="355"/>
      <c r="M4" s="124"/>
      <c r="N4" s="124"/>
      <c r="O4" s="123" t="s">
        <v>4</v>
      </c>
      <c r="P4" s="361"/>
      <c r="Q4" s="361"/>
      <c r="R4" s="118"/>
      <c r="S4" s="125" t="s">
        <v>5</v>
      </c>
    </row>
    <row r="5" spans="1:24" ht="27" customHeight="1">
      <c r="A5" s="120" t="s">
        <v>6</v>
      </c>
      <c r="B5" s="306"/>
      <c r="C5" s="306"/>
      <c r="D5" s="306"/>
      <c r="E5" s="306"/>
      <c r="F5" s="306"/>
      <c r="G5" s="306"/>
      <c r="H5" s="306"/>
      <c r="I5" s="124"/>
      <c r="J5" s="123" t="s">
        <v>7</v>
      </c>
      <c r="K5" s="126"/>
      <c r="L5" s="124"/>
      <c r="M5" s="124"/>
      <c r="N5" s="123"/>
      <c r="O5" s="123" t="s">
        <v>8</v>
      </c>
      <c r="P5" s="369"/>
      <c r="Q5" s="369"/>
      <c r="R5" s="118"/>
      <c r="S5" s="370"/>
    </row>
    <row r="6" spans="1:24" ht="27" customHeight="1" thickBot="1">
      <c r="A6" s="120" t="s">
        <v>9</v>
      </c>
      <c r="B6" s="342"/>
      <c r="C6" s="342"/>
      <c r="D6" s="342"/>
      <c r="E6" s="342"/>
      <c r="F6" s="342"/>
      <c r="G6" s="342"/>
      <c r="H6" s="342"/>
      <c r="I6" s="124"/>
      <c r="J6" s="123" t="s">
        <v>10</v>
      </c>
      <c r="K6" s="127"/>
      <c r="L6" s="124"/>
      <c r="M6" s="124"/>
      <c r="N6" s="123"/>
      <c r="O6" s="123" t="s">
        <v>11</v>
      </c>
      <c r="P6" s="369"/>
      <c r="Q6" s="369"/>
      <c r="R6" s="118"/>
      <c r="S6" s="371"/>
    </row>
    <row r="7" spans="1:24" ht="12" customHeight="1" thickBot="1">
      <c r="A7" s="128"/>
      <c r="B7" s="124"/>
      <c r="C7" s="124"/>
      <c r="D7" s="124"/>
      <c r="E7" s="124"/>
      <c r="F7" s="124"/>
      <c r="G7" s="124"/>
      <c r="H7" s="124"/>
      <c r="I7" s="124"/>
      <c r="J7" s="124"/>
      <c r="K7" s="124"/>
      <c r="L7" s="124"/>
      <c r="M7" s="124"/>
      <c r="N7" s="124"/>
      <c r="O7" s="124"/>
      <c r="P7" s="124"/>
      <c r="Q7" s="124"/>
      <c r="R7" s="124"/>
      <c r="S7" s="129"/>
    </row>
    <row r="8" spans="1:24" ht="24" customHeight="1">
      <c r="A8" s="130" t="s">
        <v>12</v>
      </c>
      <c r="B8" s="131"/>
      <c r="C8" s="131"/>
      <c r="D8" s="131"/>
      <c r="E8" s="131"/>
      <c r="F8" s="131"/>
      <c r="G8" s="131"/>
      <c r="H8" s="131"/>
      <c r="I8" s="131"/>
      <c r="J8" s="131"/>
      <c r="K8" s="131"/>
      <c r="L8" s="131"/>
      <c r="M8" s="131"/>
      <c r="N8" s="131"/>
      <c r="O8" s="131"/>
      <c r="P8" s="131"/>
      <c r="Q8" s="131"/>
      <c r="R8" s="131"/>
      <c r="S8" s="132"/>
    </row>
    <row r="9" spans="1:24" ht="24" customHeight="1">
      <c r="A9" s="128" t="s">
        <v>13</v>
      </c>
      <c r="B9" s="124"/>
      <c r="C9" s="124"/>
      <c r="D9" s="124"/>
      <c r="E9" s="124"/>
      <c r="F9" s="124"/>
      <c r="G9" s="124"/>
      <c r="H9" s="124"/>
      <c r="I9" s="124"/>
      <c r="J9" s="124"/>
      <c r="K9" s="124"/>
      <c r="L9" s="124"/>
      <c r="M9" s="124"/>
      <c r="N9" s="339"/>
      <c r="O9" s="339"/>
      <c r="P9" s="339"/>
      <c r="Q9" s="339"/>
      <c r="R9" s="339"/>
      <c r="S9" s="368"/>
    </row>
    <row r="10" spans="1:24" ht="24" customHeight="1" thickBot="1">
      <c r="A10" s="133" t="s">
        <v>14</v>
      </c>
      <c r="B10" s="134"/>
      <c r="C10" s="134"/>
      <c r="D10" s="134"/>
      <c r="E10" s="134"/>
      <c r="F10" s="134"/>
      <c r="G10" s="134"/>
      <c r="H10" s="134"/>
      <c r="I10" s="134" t="s">
        <v>15</v>
      </c>
      <c r="J10" s="134"/>
      <c r="K10" s="134"/>
      <c r="L10" s="134"/>
      <c r="M10" s="134"/>
      <c r="N10" s="134"/>
      <c r="O10" s="134"/>
      <c r="P10" s="134"/>
      <c r="Q10" s="134"/>
      <c r="R10" s="134"/>
      <c r="S10" s="135"/>
    </row>
    <row r="11" spans="1:24" ht="12" customHeight="1" thickBot="1">
      <c r="A11" s="133"/>
      <c r="B11" s="134"/>
      <c r="C11" s="134"/>
      <c r="D11" s="134"/>
      <c r="E11" s="134"/>
      <c r="F11" s="134"/>
      <c r="G11" s="134"/>
      <c r="H11" s="134"/>
      <c r="I11" s="134"/>
      <c r="J11" s="134"/>
      <c r="K11" s="134"/>
      <c r="L11" s="134"/>
      <c r="M11" s="134"/>
      <c r="N11" s="134"/>
      <c r="O11" s="134"/>
      <c r="P11" s="134"/>
      <c r="Q11" s="134"/>
      <c r="R11" s="134"/>
      <c r="S11" s="135"/>
    </row>
    <row r="12" spans="1:24" ht="24" customHeight="1" thickBot="1">
      <c r="A12" s="327" t="s">
        <v>16</v>
      </c>
      <c r="B12" s="328"/>
      <c r="C12" s="328"/>
      <c r="D12" s="328"/>
      <c r="E12" s="328"/>
      <c r="F12" s="328"/>
      <c r="G12" s="328"/>
      <c r="H12" s="329"/>
      <c r="I12" s="330" t="s">
        <v>17</v>
      </c>
      <c r="J12" s="331"/>
      <c r="K12" s="331"/>
      <c r="L12" s="331"/>
      <c r="M12" s="332"/>
      <c r="N12" s="333" t="s">
        <v>18</v>
      </c>
      <c r="O12" s="334"/>
      <c r="P12" s="334"/>
      <c r="Q12" s="334"/>
      <c r="R12" s="335"/>
      <c r="S12" s="364" t="s">
        <v>19</v>
      </c>
    </row>
    <row r="13" spans="1:24" s="136" customFormat="1" ht="50.25" customHeight="1" thickBot="1">
      <c r="A13" s="72" t="s">
        <v>20</v>
      </c>
      <c r="B13" s="73" t="s">
        <v>21</v>
      </c>
      <c r="C13" s="73" t="s">
        <v>22</v>
      </c>
      <c r="D13" s="73" t="s">
        <v>23</v>
      </c>
      <c r="E13" s="73" t="s">
        <v>24</v>
      </c>
      <c r="F13" s="73" t="s">
        <v>25</v>
      </c>
      <c r="G13" s="73" t="s">
        <v>26</v>
      </c>
      <c r="H13" s="73" t="s">
        <v>27</v>
      </c>
      <c r="I13" s="51" t="s">
        <v>28</v>
      </c>
      <c r="J13" s="41" t="s">
        <v>29</v>
      </c>
      <c r="K13" s="41" t="s">
        <v>30</v>
      </c>
      <c r="L13" s="41" t="s">
        <v>31</v>
      </c>
      <c r="M13" s="41" t="s">
        <v>32</v>
      </c>
      <c r="N13" s="43" t="s">
        <v>28</v>
      </c>
      <c r="O13" s="44" t="s">
        <v>29</v>
      </c>
      <c r="P13" s="44" t="s">
        <v>30</v>
      </c>
      <c r="Q13" s="44" t="s">
        <v>31</v>
      </c>
      <c r="R13" s="77" t="s">
        <v>32</v>
      </c>
      <c r="S13" s="365"/>
      <c r="V13" s="116"/>
      <c r="W13" s="116"/>
      <c r="X13" s="116"/>
    </row>
    <row r="14" spans="1:24" s="137" customFormat="1" ht="18" customHeight="1">
      <c r="A14" s="93" t="s">
        <v>33</v>
      </c>
      <c r="B14" s="94" t="s">
        <v>34</v>
      </c>
      <c r="C14" s="94" t="s">
        <v>35</v>
      </c>
      <c r="D14" s="94" t="s">
        <v>36</v>
      </c>
      <c r="E14" s="95">
        <v>8300</v>
      </c>
      <c r="F14" s="96">
        <v>1</v>
      </c>
      <c r="G14" s="97">
        <v>8300</v>
      </c>
      <c r="H14" s="97">
        <v>8300</v>
      </c>
      <c r="I14" s="93" t="s">
        <v>37</v>
      </c>
      <c r="J14" s="94" t="s">
        <v>38</v>
      </c>
      <c r="K14" s="94" t="s">
        <v>39</v>
      </c>
      <c r="L14" s="94" t="s">
        <v>40</v>
      </c>
      <c r="M14" s="94" t="s">
        <v>41</v>
      </c>
      <c r="N14" s="100" t="s">
        <v>37</v>
      </c>
      <c r="O14" s="101" t="s">
        <v>38</v>
      </c>
      <c r="P14" s="101" t="s">
        <v>39</v>
      </c>
      <c r="Q14" s="101" t="s">
        <v>40</v>
      </c>
      <c r="R14" s="114" t="s">
        <v>42</v>
      </c>
      <c r="S14" s="108" t="s">
        <v>43</v>
      </c>
      <c r="V14" s="116"/>
      <c r="W14" s="116"/>
      <c r="X14" s="116"/>
    </row>
    <row r="15" spans="1:24" ht="18" customHeight="1" thickBot="1">
      <c r="A15" s="166" t="s">
        <v>44</v>
      </c>
      <c r="B15" s="167" t="s">
        <v>34</v>
      </c>
      <c r="C15" s="167" t="s">
        <v>35</v>
      </c>
      <c r="D15" s="167" t="s">
        <v>36</v>
      </c>
      <c r="E15" s="168">
        <v>5000</v>
      </c>
      <c r="F15" s="169">
        <v>1</v>
      </c>
      <c r="G15" s="170">
        <v>5000</v>
      </c>
      <c r="H15" s="170">
        <v>5000</v>
      </c>
      <c r="I15" s="166" t="s">
        <v>45</v>
      </c>
      <c r="J15" s="167" t="s">
        <v>38</v>
      </c>
      <c r="K15" s="167" t="s">
        <v>46</v>
      </c>
      <c r="L15" s="167" t="s">
        <v>47</v>
      </c>
      <c r="M15" s="167" t="s">
        <v>41</v>
      </c>
      <c r="N15" s="173" t="s">
        <v>45</v>
      </c>
      <c r="O15" s="167" t="s">
        <v>38</v>
      </c>
      <c r="P15" s="167" t="s">
        <v>48</v>
      </c>
      <c r="Q15" s="167" t="s">
        <v>40</v>
      </c>
      <c r="R15" s="193" t="s">
        <v>41</v>
      </c>
      <c r="S15" s="174" t="s">
        <v>49</v>
      </c>
    </row>
    <row r="16" spans="1:24" ht="27" customHeight="1">
      <c r="A16" s="52"/>
      <c r="B16" s="2"/>
      <c r="C16" s="2"/>
      <c r="D16" s="2"/>
      <c r="E16" s="58"/>
      <c r="F16" s="74"/>
      <c r="G16" s="110"/>
      <c r="H16" s="58"/>
      <c r="I16" s="52"/>
      <c r="J16" s="2"/>
      <c r="K16" s="2"/>
      <c r="L16" s="2"/>
      <c r="M16" s="2"/>
      <c r="N16" s="1"/>
      <c r="O16" s="3"/>
      <c r="P16" s="3"/>
      <c r="Q16" s="3"/>
      <c r="R16" s="78"/>
      <c r="S16" s="4"/>
    </row>
    <row r="17" spans="1:22" ht="27" customHeight="1">
      <c r="A17" s="52"/>
      <c r="B17" s="2"/>
      <c r="C17" s="2"/>
      <c r="D17" s="2"/>
      <c r="E17" s="58"/>
      <c r="F17" s="74"/>
      <c r="G17" s="110"/>
      <c r="H17" s="58"/>
      <c r="I17" s="52"/>
      <c r="J17" s="2"/>
      <c r="K17" s="2"/>
      <c r="L17" s="2"/>
      <c r="M17" s="2"/>
      <c r="N17" s="1"/>
      <c r="O17" s="3"/>
      <c r="P17" s="3"/>
      <c r="Q17" s="3"/>
      <c r="R17" s="78"/>
      <c r="S17" s="4"/>
      <c r="T17" s="138"/>
      <c r="U17" s="138"/>
    </row>
    <row r="18" spans="1:22" ht="27" customHeight="1">
      <c r="A18" s="52"/>
      <c r="B18" s="2"/>
      <c r="C18" s="2"/>
      <c r="D18" s="2"/>
      <c r="E18" s="58"/>
      <c r="F18" s="74"/>
      <c r="G18" s="110"/>
      <c r="H18" s="58"/>
      <c r="I18" s="52"/>
      <c r="J18" s="2"/>
      <c r="K18" s="2"/>
      <c r="L18" s="2"/>
      <c r="M18" s="2"/>
      <c r="N18" s="1"/>
      <c r="O18" s="3"/>
      <c r="P18" s="3"/>
      <c r="Q18" s="3"/>
      <c r="R18" s="78"/>
      <c r="S18" s="4"/>
      <c r="T18" s="138"/>
      <c r="U18" s="138"/>
    </row>
    <row r="19" spans="1:22" ht="27" customHeight="1">
      <c r="A19" s="52"/>
      <c r="B19" s="2"/>
      <c r="C19" s="2"/>
      <c r="D19" s="2"/>
      <c r="E19" s="58"/>
      <c r="F19" s="74"/>
      <c r="G19" s="110"/>
      <c r="H19" s="58"/>
      <c r="I19" s="52"/>
      <c r="J19" s="2"/>
      <c r="K19" s="2"/>
      <c r="L19" s="2"/>
      <c r="M19" s="2"/>
      <c r="N19" s="1"/>
      <c r="O19" s="3"/>
      <c r="P19" s="3"/>
      <c r="Q19" s="3"/>
      <c r="R19" s="78"/>
      <c r="S19" s="4"/>
      <c r="T19" s="138"/>
    </row>
    <row r="20" spans="1:22" ht="27" customHeight="1">
      <c r="A20" s="52"/>
      <c r="B20" s="2"/>
      <c r="C20" s="2"/>
      <c r="D20" s="2"/>
      <c r="E20" s="58"/>
      <c r="F20" s="74"/>
      <c r="G20" s="110"/>
      <c r="H20" s="58"/>
      <c r="I20" s="52"/>
      <c r="J20" s="2"/>
      <c r="K20" s="2"/>
      <c r="L20" s="2"/>
      <c r="M20" s="2"/>
      <c r="N20" s="1"/>
      <c r="O20" s="3"/>
      <c r="P20" s="3"/>
      <c r="Q20" s="3"/>
      <c r="R20" s="78"/>
      <c r="S20" s="4"/>
      <c r="T20" s="139"/>
    </row>
    <row r="21" spans="1:22" ht="27" customHeight="1">
      <c r="A21" s="52"/>
      <c r="B21" s="2"/>
      <c r="C21" s="2"/>
      <c r="D21" s="2"/>
      <c r="E21" s="58"/>
      <c r="F21" s="74"/>
      <c r="G21" s="110"/>
      <c r="H21" s="58"/>
      <c r="I21" s="52"/>
      <c r="J21" s="2"/>
      <c r="K21" s="2"/>
      <c r="L21" s="2"/>
      <c r="M21" s="2"/>
      <c r="N21" s="5"/>
      <c r="O21" s="7"/>
      <c r="P21" s="3"/>
      <c r="Q21" s="3"/>
      <c r="R21" s="79"/>
      <c r="S21" s="4"/>
      <c r="T21" s="140"/>
    </row>
    <row r="22" spans="1:22" ht="27" customHeight="1">
      <c r="A22" s="52"/>
      <c r="B22" s="2"/>
      <c r="C22" s="2"/>
      <c r="D22" s="2"/>
      <c r="E22" s="58"/>
      <c r="F22" s="74"/>
      <c r="G22" s="110"/>
      <c r="H22" s="58"/>
      <c r="I22" s="52"/>
      <c r="J22" s="2"/>
      <c r="K22" s="2"/>
      <c r="L22" s="2"/>
      <c r="M22" s="2"/>
      <c r="N22" s="5"/>
      <c r="O22" s="7"/>
      <c r="P22" s="3"/>
      <c r="Q22" s="3"/>
      <c r="R22" s="79"/>
      <c r="S22" s="4"/>
      <c r="V22" s="141"/>
    </row>
    <row r="23" spans="1:22" ht="27" customHeight="1">
      <c r="A23" s="53"/>
      <c r="B23" s="6"/>
      <c r="C23" s="6"/>
      <c r="D23" s="6"/>
      <c r="E23" s="59"/>
      <c r="F23" s="75"/>
      <c r="G23" s="111"/>
      <c r="H23" s="59"/>
      <c r="I23" s="53"/>
      <c r="J23" s="6"/>
      <c r="K23" s="6"/>
      <c r="L23" s="6"/>
      <c r="M23" s="6"/>
      <c r="N23" s="5"/>
      <c r="O23" s="7"/>
      <c r="P23" s="7"/>
      <c r="Q23" s="7"/>
      <c r="R23" s="79"/>
      <c r="S23" s="4"/>
      <c r="T23" s="139"/>
      <c r="U23" s="138"/>
    </row>
    <row r="24" spans="1:22" ht="27" customHeight="1">
      <c r="A24" s="53"/>
      <c r="B24" s="6"/>
      <c r="C24" s="6"/>
      <c r="D24" s="6"/>
      <c r="E24" s="59"/>
      <c r="F24" s="75"/>
      <c r="G24" s="111"/>
      <c r="H24" s="59"/>
      <c r="I24" s="53"/>
      <c r="J24" s="6"/>
      <c r="K24" s="6"/>
      <c r="L24" s="6"/>
      <c r="M24" s="6"/>
      <c r="N24" s="5"/>
      <c r="O24" s="7"/>
      <c r="P24" s="7"/>
      <c r="Q24" s="7"/>
      <c r="R24" s="79"/>
      <c r="S24" s="4"/>
    </row>
    <row r="25" spans="1:22" ht="27" customHeight="1">
      <c r="A25" s="53"/>
      <c r="B25" s="6"/>
      <c r="C25" s="6"/>
      <c r="D25" s="6"/>
      <c r="E25" s="59"/>
      <c r="F25" s="75"/>
      <c r="G25" s="111"/>
      <c r="H25" s="59"/>
      <c r="I25" s="53"/>
      <c r="J25" s="6"/>
      <c r="K25" s="6"/>
      <c r="L25" s="6"/>
      <c r="M25" s="6"/>
      <c r="N25" s="8"/>
      <c r="O25" s="9"/>
      <c r="P25" s="9"/>
      <c r="Q25" s="9"/>
      <c r="R25" s="80"/>
      <c r="S25" s="4"/>
    </row>
    <row r="26" spans="1:22" ht="27" customHeight="1" thickBot="1">
      <c r="A26" s="54"/>
      <c r="B26" s="10"/>
      <c r="C26" s="10"/>
      <c r="D26" s="10"/>
      <c r="E26" s="60"/>
      <c r="F26" s="76"/>
      <c r="G26" s="112"/>
      <c r="H26" s="60"/>
      <c r="I26" s="54"/>
      <c r="J26" s="10"/>
      <c r="K26" s="10"/>
      <c r="L26" s="10"/>
      <c r="M26" s="10"/>
      <c r="N26" s="11"/>
      <c r="O26" s="12"/>
      <c r="P26" s="12"/>
      <c r="Q26" s="12"/>
      <c r="R26" s="81"/>
      <c r="S26" s="13"/>
    </row>
    <row r="27" spans="1:22" ht="12" customHeight="1">
      <c r="A27" s="14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6"/>
      <c r="O27" s="16"/>
      <c r="P27" s="16"/>
      <c r="Q27" s="20"/>
      <c r="R27" s="20"/>
      <c r="S27" s="21"/>
    </row>
    <row r="28" spans="1:22" ht="24" customHeight="1" thickBot="1">
      <c r="A28" s="22"/>
      <c r="B28" s="325"/>
      <c r="C28" s="325"/>
      <c r="D28" s="325"/>
      <c r="E28" s="325"/>
      <c r="F28" s="325"/>
      <c r="G28" s="325"/>
      <c r="H28" s="23"/>
      <c r="I28" s="325"/>
      <c r="J28" s="325"/>
      <c r="K28" s="325"/>
      <c r="L28" s="325"/>
      <c r="M28" s="31"/>
      <c r="N28" s="23"/>
      <c r="O28" s="23"/>
      <c r="P28" s="23"/>
      <c r="Q28" s="82"/>
      <c r="R28" s="61" t="s">
        <v>50</v>
      </c>
      <c r="S28" s="25"/>
    </row>
    <row r="29" spans="1:22" ht="24" customHeight="1">
      <c r="A29" s="57"/>
      <c r="B29" s="27" t="s">
        <v>51</v>
      </c>
      <c r="C29" s="27"/>
      <c r="D29" s="27"/>
      <c r="E29" s="27"/>
      <c r="F29" s="27"/>
      <c r="G29" s="27"/>
      <c r="H29" s="23"/>
      <c r="I29" s="30" t="s">
        <v>52</v>
      </c>
      <c r="J29" s="30"/>
      <c r="K29" s="29"/>
      <c r="L29" s="29"/>
      <c r="M29" s="31"/>
      <c r="N29" s="29"/>
      <c r="O29" s="29"/>
      <c r="P29" s="29"/>
      <c r="Q29" s="83"/>
      <c r="R29" s="64" t="s">
        <v>53</v>
      </c>
      <c r="S29" s="84"/>
    </row>
    <row r="30" spans="1:22" ht="24" customHeight="1" thickBot="1">
      <c r="A30" s="57"/>
      <c r="B30" s="366"/>
      <c r="C30" s="366"/>
      <c r="D30" s="366"/>
      <c r="E30" s="366"/>
      <c r="F30" s="366"/>
      <c r="G30" s="366"/>
      <c r="H30" s="23"/>
      <c r="I30" s="367"/>
      <c r="J30" s="367"/>
      <c r="K30" s="367"/>
      <c r="L30" s="367"/>
      <c r="M30" s="31"/>
      <c r="N30" s="29"/>
      <c r="O30" s="29"/>
      <c r="P30" s="29"/>
      <c r="Q30" s="83"/>
      <c r="R30" s="64" t="s">
        <v>54</v>
      </c>
      <c r="S30" s="85"/>
    </row>
    <row r="31" spans="1:22" ht="24" customHeight="1">
      <c r="A31" s="57"/>
      <c r="B31" s="27" t="s">
        <v>55</v>
      </c>
      <c r="C31" s="27"/>
      <c r="D31" s="27"/>
      <c r="E31" s="27"/>
      <c r="F31" s="27"/>
      <c r="G31" s="27"/>
      <c r="H31" s="23"/>
      <c r="I31" s="30" t="s">
        <v>55</v>
      </c>
      <c r="J31" s="30"/>
      <c r="K31" s="29"/>
      <c r="L31" s="29"/>
      <c r="M31" s="31"/>
      <c r="N31" s="29"/>
      <c r="O31" s="29"/>
      <c r="P31" s="29"/>
      <c r="Q31" s="83"/>
      <c r="R31" s="64" t="s">
        <v>56</v>
      </c>
      <c r="S31" s="86"/>
    </row>
    <row r="32" spans="1:22" ht="24" customHeight="1" thickBot="1">
      <c r="A32" s="22"/>
      <c r="B32" s="56"/>
      <c r="C32" s="23"/>
      <c r="D32" s="23"/>
      <c r="E32" s="27"/>
      <c r="F32" s="23"/>
      <c r="G32" s="23"/>
      <c r="H32" s="23"/>
      <c r="I32" s="56"/>
      <c r="J32" s="29"/>
      <c r="K32" s="29"/>
      <c r="L32" s="29"/>
      <c r="M32" s="31"/>
      <c r="N32" s="23"/>
      <c r="O32" s="23"/>
      <c r="P32" s="23"/>
      <c r="Q32" s="82"/>
      <c r="R32" s="64"/>
      <c r="S32" s="87"/>
    </row>
    <row r="33" spans="1:19" ht="24" customHeight="1">
      <c r="A33" s="26"/>
      <c r="B33" s="27" t="s">
        <v>57</v>
      </c>
      <c r="C33" s="27"/>
      <c r="D33" s="27"/>
      <c r="E33" s="27"/>
      <c r="F33" s="28"/>
      <c r="G33" s="28"/>
      <c r="H33" s="28"/>
      <c r="I33" s="30" t="s">
        <v>57</v>
      </c>
      <c r="J33" s="29"/>
      <c r="K33" s="29"/>
      <c r="L33" s="29"/>
      <c r="M33" s="31"/>
      <c r="N33" s="29"/>
      <c r="O33" s="29"/>
      <c r="P33" s="29"/>
      <c r="Q33" s="83"/>
      <c r="R33" s="64"/>
      <c r="S33" s="87"/>
    </row>
    <row r="34" spans="1:19" ht="12" customHeight="1" thickBot="1">
      <c r="A34" s="34"/>
      <c r="B34" s="115"/>
      <c r="C34" s="115"/>
      <c r="D34" s="115"/>
      <c r="E34" s="115"/>
      <c r="F34" s="115"/>
      <c r="G34" s="115"/>
      <c r="H34" s="115"/>
      <c r="I34" s="115"/>
      <c r="J34" s="115"/>
      <c r="K34" s="115"/>
      <c r="L34" s="115"/>
      <c r="M34" s="115"/>
      <c r="N34" s="33"/>
      <c r="O34" s="33"/>
      <c r="P34" s="33"/>
      <c r="Q34" s="38"/>
      <c r="R34" s="38"/>
      <c r="S34" s="39"/>
    </row>
    <row r="35" spans="1:19" ht="21.75" customHeight="1">
      <c r="A35" s="142" t="s">
        <v>58</v>
      </c>
      <c r="B35" s="143"/>
      <c r="C35" s="143"/>
      <c r="D35" s="143"/>
      <c r="E35" s="143"/>
      <c r="F35" s="143"/>
      <c r="G35" s="143"/>
      <c r="H35" s="143"/>
      <c r="I35" s="143"/>
      <c r="J35" s="143"/>
      <c r="K35" s="143"/>
      <c r="L35" s="143"/>
      <c r="M35" s="143"/>
      <c r="N35" s="144"/>
      <c r="O35" s="144"/>
      <c r="P35" s="144"/>
      <c r="Q35" s="144"/>
      <c r="R35" s="144"/>
      <c r="S35" s="225" t="s">
        <v>150</v>
      </c>
    </row>
    <row r="36" spans="1:19" s="144" customFormat="1" ht="21.75" customHeight="1">
      <c r="A36" s="146"/>
      <c r="B36" s="146"/>
      <c r="C36" s="146"/>
      <c r="D36" s="146"/>
      <c r="E36" s="146"/>
      <c r="F36" s="146"/>
      <c r="G36" s="146"/>
      <c r="H36" s="146"/>
      <c r="I36" s="146"/>
      <c r="J36" s="146"/>
      <c r="K36" s="146"/>
      <c r="L36" s="146"/>
      <c r="M36" s="146"/>
      <c r="N36" s="146"/>
      <c r="O36" s="146"/>
      <c r="P36" s="146"/>
      <c r="Q36" s="146"/>
      <c r="R36" s="146"/>
      <c r="S36" s="116"/>
    </row>
    <row r="39" spans="1:19">
      <c r="N39" s="147"/>
    </row>
  </sheetData>
  <sheetProtection selectLockedCells="1"/>
  <mergeCells count="18">
    <mergeCell ref="N9:S9"/>
    <mergeCell ref="P4:Q4"/>
    <mergeCell ref="P5:Q5"/>
    <mergeCell ref="P6:Q6"/>
    <mergeCell ref="A1:S1"/>
    <mergeCell ref="A2:S2"/>
    <mergeCell ref="S5:S6"/>
    <mergeCell ref="K4:L4"/>
    <mergeCell ref="B5:H5"/>
    <mergeCell ref="B6:H6"/>
    <mergeCell ref="S12:S13"/>
    <mergeCell ref="A12:H12"/>
    <mergeCell ref="I12:M12"/>
    <mergeCell ref="N12:R12"/>
    <mergeCell ref="B30:G30"/>
    <mergeCell ref="B28:G28"/>
    <mergeCell ref="I28:L28"/>
    <mergeCell ref="I30:L30"/>
  </mergeCells>
  <dataValidations xWindow="1005" yWindow="262" count="1">
    <dataValidation allowBlank="1" showInputMessage="1" showErrorMessage="1" promptTitle="Effective &amp; End Dates" prompt="Permanent Funding Source Change: Use MM/DD/YYYY and note Indefinite for the End Date._x000a__x000a_One-Time Funding Source Change - One Pay Period:  Use MM/YYYY._x000a__x000a_One-Time Funding Source Change - On-Going (Multiple Pay Periods): Use MM/YY for the Start and End Dates." sqref="P5:Q6" xr:uid="{1833A351-77B1-4052-B12B-8000D0DBA410}"/>
  </dataValidations>
  <printOptions horizontalCentered="1"/>
  <pageMargins left="0.2" right="0.2" top="1" bottom="0.5" header="0.25" footer="0.3"/>
  <pageSetup scale="62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xWindow="1005" yWindow="262" count="3">
        <x14:dataValidation type="list" allowBlank="1" showInputMessage="1" showErrorMessage="1" xr:uid="{CE01BC53-6BB2-4989-91F7-178AC391F042}">
          <x14:formula1>
            <xm:f>List!$A$2:$A$3</xm:f>
          </x14:formula1>
          <xm:sqref>P4:Q4</xm:sqref>
        </x14:dataValidation>
        <x14:dataValidation type="list" allowBlank="1" showInputMessage="1" showErrorMessage="1" xr:uid="{F2A98CCA-02F8-4283-BC53-4B91D2414B82}">
          <x14:formula1>
            <xm:f>List!$C$2:$C$4</xm:f>
          </x14:formula1>
          <xm:sqref>C14:C26</xm:sqref>
        </x14:dataValidation>
        <x14:dataValidation type="list" allowBlank="1" showInputMessage="1" showErrorMessage="1" xr:uid="{E6D8BF81-467A-4936-89F5-5CC617EFCC07}">
          <x14:formula1>
            <xm:f>List!$G$2:$G$3</xm:f>
          </x14:formula1>
          <xm:sqref>D14:D26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24D357-5EDA-4C51-A8EC-7CB0326332A4}">
  <sheetPr codeName="Sheet2">
    <pageSetUpPr fitToPage="1"/>
  </sheetPr>
  <dimension ref="A1:AG235"/>
  <sheetViews>
    <sheetView zoomScale="91" zoomScaleNormal="91" workbookViewId="0">
      <selection activeCell="S23" sqref="S23"/>
    </sheetView>
  </sheetViews>
  <sheetFormatPr defaultColWidth="9.08203125" defaultRowHeight="14"/>
  <cols>
    <col min="1" max="1" width="13.08203125" style="122" customWidth="1"/>
    <col min="2" max="2" width="8.5" style="122" customWidth="1"/>
    <col min="3" max="4" width="7.25" style="122" customWidth="1"/>
    <col min="5" max="5" width="9.58203125" style="122" bestFit="1" customWidth="1"/>
    <col min="6" max="6" width="4.75" style="122" customWidth="1"/>
    <col min="7" max="7" width="9.58203125" style="122" bestFit="1" customWidth="1"/>
    <col min="8" max="8" width="8.75" style="122" bestFit="1" customWidth="1"/>
    <col min="9" max="9" width="6.08203125" style="122" bestFit="1" customWidth="1"/>
    <col min="10" max="10" width="6.08203125" style="122" customWidth="1"/>
    <col min="11" max="11" width="5.58203125" style="122" customWidth="1"/>
    <col min="12" max="12" width="5.08203125" style="122" customWidth="1"/>
    <col min="13" max="13" width="5.58203125" style="122" customWidth="1"/>
    <col min="14" max="14" width="9.75" style="122" bestFit="1" customWidth="1"/>
    <col min="15" max="15" width="9.75" style="122" customWidth="1"/>
    <col min="16" max="17" width="6.08203125" style="116" customWidth="1"/>
    <col min="18" max="18" width="5.58203125" style="116" customWidth="1"/>
    <col min="19" max="19" width="5" style="116" customWidth="1"/>
    <col min="20" max="20" width="5.58203125" style="116" customWidth="1"/>
    <col min="21" max="21" width="9.58203125" style="116" customWidth="1"/>
    <col min="22" max="22" width="8.75" style="116" bestFit="1" customWidth="1"/>
    <col min="23" max="25" width="9.58203125" style="116" customWidth="1"/>
    <col min="26" max="26" width="8.25" style="116" customWidth="1"/>
    <col min="27" max="27" width="26.58203125" style="116" customWidth="1"/>
    <col min="28" max="28" width="2.58203125" style="116" customWidth="1"/>
    <col min="29" max="29" width="3.25" style="116" customWidth="1"/>
    <col min="30" max="30" width="27.08203125" style="116" bestFit="1" customWidth="1"/>
    <col min="31" max="31" width="11.5" style="116" customWidth="1"/>
    <col min="32" max="32" width="9.58203125" style="116" bestFit="1" customWidth="1"/>
    <col min="33" max="33" width="11.08203125" style="116" bestFit="1" customWidth="1"/>
    <col min="34" max="16384" width="9.08203125" style="116"/>
  </cols>
  <sheetData>
    <row r="1" spans="1:33" ht="23.25" customHeight="1">
      <c r="A1" s="307" t="s">
        <v>0</v>
      </c>
      <c r="B1" s="308"/>
      <c r="C1" s="308"/>
      <c r="D1" s="308"/>
      <c r="E1" s="308"/>
      <c r="F1" s="308"/>
      <c r="G1" s="308"/>
      <c r="H1" s="308"/>
      <c r="I1" s="308"/>
      <c r="J1" s="308"/>
      <c r="K1" s="308"/>
      <c r="L1" s="308"/>
      <c r="M1" s="308"/>
      <c r="N1" s="308"/>
      <c r="O1" s="308"/>
      <c r="P1" s="308"/>
      <c r="Q1" s="308"/>
      <c r="R1" s="308"/>
      <c r="S1" s="308"/>
      <c r="T1" s="308"/>
      <c r="U1" s="308"/>
      <c r="V1" s="308"/>
      <c r="W1" s="308"/>
      <c r="X1" s="308"/>
      <c r="Y1" s="308"/>
      <c r="Z1" s="308"/>
      <c r="AA1" s="309"/>
    </row>
    <row r="2" spans="1:33" ht="18">
      <c r="A2" s="316" t="s">
        <v>102</v>
      </c>
      <c r="B2" s="317"/>
      <c r="C2" s="317"/>
      <c r="D2" s="317"/>
      <c r="E2" s="317"/>
      <c r="F2" s="317"/>
      <c r="G2" s="317"/>
      <c r="H2" s="317"/>
      <c r="I2" s="317"/>
      <c r="J2" s="317"/>
      <c r="K2" s="317"/>
      <c r="L2" s="317"/>
      <c r="M2" s="317"/>
      <c r="N2" s="317"/>
      <c r="O2" s="317"/>
      <c r="P2" s="317"/>
      <c r="Q2" s="317"/>
      <c r="R2" s="317"/>
      <c r="S2" s="317"/>
      <c r="T2" s="317"/>
      <c r="U2" s="317"/>
      <c r="V2" s="317"/>
      <c r="W2" s="317"/>
      <c r="X2" s="317"/>
      <c r="Y2" s="317"/>
      <c r="Z2" s="317"/>
      <c r="AA2" s="318"/>
    </row>
    <row r="3" spans="1:33" ht="18.5" thickBot="1">
      <c r="A3" s="117"/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  <c r="Q3" s="118"/>
      <c r="R3" s="118"/>
      <c r="S3" s="118"/>
      <c r="T3" s="118"/>
      <c r="U3" s="118"/>
      <c r="V3" s="118"/>
      <c r="W3" s="118"/>
      <c r="X3" s="118"/>
      <c r="Y3" s="118"/>
      <c r="Z3" s="118"/>
      <c r="AA3" s="119"/>
    </row>
    <row r="4" spans="1:33" ht="26.25" customHeight="1">
      <c r="A4" s="120" t="s">
        <v>2</v>
      </c>
      <c r="B4" s="372"/>
      <c r="C4" s="372"/>
      <c r="D4" s="195"/>
      <c r="I4" s="123"/>
      <c r="J4" s="123"/>
      <c r="K4" s="123" t="s">
        <v>3</v>
      </c>
      <c r="L4" s="355"/>
      <c r="M4" s="355"/>
      <c r="N4" s="124"/>
      <c r="O4" s="123"/>
      <c r="P4" s="123"/>
      <c r="Q4" s="123" t="s">
        <v>4</v>
      </c>
      <c r="R4" s="361"/>
      <c r="S4" s="361"/>
      <c r="T4" s="124"/>
      <c r="U4" s="310" t="s">
        <v>5</v>
      </c>
      <c r="V4" s="311"/>
      <c r="W4" s="311"/>
      <c r="X4" s="311"/>
      <c r="Y4" s="311"/>
      <c r="Z4" s="311"/>
      <c r="AA4" s="312"/>
    </row>
    <row r="5" spans="1:33" ht="26.25" customHeight="1">
      <c r="A5" s="120" t="s">
        <v>6</v>
      </c>
      <c r="B5" s="306"/>
      <c r="C5" s="306"/>
      <c r="D5" s="306"/>
      <c r="E5" s="306"/>
      <c r="F5" s="306"/>
      <c r="G5" s="306"/>
      <c r="H5" s="306"/>
      <c r="I5" s="124"/>
      <c r="J5" s="123"/>
      <c r="K5" s="123" t="s">
        <v>7</v>
      </c>
      <c r="L5" s="363"/>
      <c r="M5" s="363"/>
      <c r="N5" s="123"/>
      <c r="O5" s="123"/>
      <c r="P5" s="123"/>
      <c r="Q5" s="123" t="s">
        <v>8</v>
      </c>
      <c r="R5" s="362"/>
      <c r="S5" s="362"/>
      <c r="T5" s="124"/>
      <c r="U5" s="357"/>
      <c r="V5" s="358"/>
      <c r="W5" s="358"/>
      <c r="X5" s="358"/>
      <c r="Y5" s="358"/>
      <c r="Z5" s="358"/>
      <c r="AA5" s="359"/>
    </row>
    <row r="6" spans="1:33" ht="26.25" customHeight="1" thickBot="1">
      <c r="A6" s="120" t="s">
        <v>9</v>
      </c>
      <c r="B6" s="342"/>
      <c r="C6" s="342"/>
      <c r="D6" s="342"/>
      <c r="E6" s="342"/>
      <c r="F6" s="342"/>
      <c r="G6" s="342"/>
      <c r="H6" s="342"/>
      <c r="I6" s="124"/>
      <c r="J6" s="123"/>
      <c r="K6" s="123" t="s">
        <v>10</v>
      </c>
      <c r="L6" s="356"/>
      <c r="M6" s="356"/>
      <c r="O6" s="123"/>
      <c r="P6" s="123"/>
      <c r="Q6" s="123" t="s">
        <v>11</v>
      </c>
      <c r="R6" s="356"/>
      <c r="S6" s="356"/>
      <c r="T6" s="124"/>
      <c r="U6" s="313"/>
      <c r="V6" s="314"/>
      <c r="W6" s="314"/>
      <c r="X6" s="314"/>
      <c r="Y6" s="314"/>
      <c r="Z6" s="314"/>
      <c r="AA6" s="315"/>
    </row>
    <row r="7" spans="1:33" ht="12" customHeight="1" thickBot="1">
      <c r="A7" s="128"/>
      <c r="B7" s="124"/>
      <c r="C7" s="124"/>
      <c r="D7" s="124"/>
      <c r="E7" s="124"/>
      <c r="F7" s="124"/>
      <c r="G7" s="124"/>
      <c r="H7" s="124"/>
      <c r="I7" s="124"/>
      <c r="J7" s="124"/>
      <c r="K7" s="124"/>
      <c r="L7" s="124"/>
      <c r="M7" s="124"/>
      <c r="N7" s="124"/>
      <c r="O7" s="124"/>
      <c r="P7" s="124"/>
      <c r="Q7" s="124"/>
      <c r="R7" s="124"/>
      <c r="S7" s="124"/>
      <c r="T7" s="124"/>
      <c r="U7" s="124"/>
      <c r="V7" s="124"/>
      <c r="W7" s="124"/>
      <c r="X7" s="124"/>
      <c r="Y7" s="124"/>
      <c r="Z7" s="124"/>
      <c r="AA7" s="129"/>
    </row>
    <row r="8" spans="1:33" ht="24" customHeight="1">
      <c r="A8" s="130" t="s">
        <v>12</v>
      </c>
      <c r="B8" s="131"/>
      <c r="C8" s="131"/>
      <c r="D8" s="131"/>
      <c r="E8" s="131"/>
      <c r="F8" s="131"/>
      <c r="G8" s="131"/>
      <c r="H8" s="131"/>
      <c r="I8" s="131"/>
      <c r="J8" s="131"/>
      <c r="K8" s="131"/>
      <c r="L8" s="131"/>
      <c r="M8" s="131"/>
      <c r="N8" s="131"/>
      <c r="O8" s="131"/>
      <c r="P8" s="131"/>
      <c r="Q8" s="131"/>
      <c r="R8" s="131"/>
      <c r="S8" s="131"/>
      <c r="T8" s="131"/>
      <c r="U8" s="131"/>
      <c r="V8" s="131"/>
      <c r="W8" s="131"/>
      <c r="X8" s="131"/>
      <c r="Y8" s="131"/>
      <c r="Z8" s="131"/>
      <c r="AA8" s="132"/>
    </row>
    <row r="9" spans="1:33" ht="24" customHeight="1">
      <c r="A9" s="128" t="s">
        <v>59</v>
      </c>
      <c r="B9" s="124"/>
      <c r="C9" s="124"/>
      <c r="D9" s="124"/>
      <c r="E9" s="124"/>
      <c r="F9" s="124"/>
      <c r="G9" s="124"/>
      <c r="H9" s="124"/>
      <c r="I9" s="124"/>
      <c r="J9" s="124"/>
      <c r="K9" s="124"/>
      <c r="L9" s="124"/>
      <c r="M9" s="124"/>
      <c r="N9" s="148"/>
      <c r="O9" s="339"/>
      <c r="P9" s="339"/>
      <c r="Q9" s="339"/>
      <c r="R9" s="339"/>
      <c r="S9" s="339"/>
      <c r="T9" s="339"/>
      <c r="U9" s="339"/>
      <c r="V9" s="339"/>
      <c r="W9" s="339"/>
      <c r="X9" s="339"/>
      <c r="Y9" s="339"/>
      <c r="Z9" s="339"/>
      <c r="AA9" s="129"/>
    </row>
    <row r="10" spans="1:33" ht="24" customHeight="1" thickBot="1">
      <c r="A10" s="133" t="s">
        <v>60</v>
      </c>
      <c r="B10" s="134"/>
      <c r="C10" s="134"/>
      <c r="D10" s="134"/>
      <c r="E10" s="134"/>
      <c r="F10" s="134"/>
      <c r="G10" s="134"/>
      <c r="H10" s="134"/>
      <c r="I10" s="134" t="s">
        <v>61</v>
      </c>
      <c r="J10" s="134"/>
      <c r="K10" s="134"/>
      <c r="L10" s="134"/>
      <c r="M10" s="134"/>
      <c r="N10" s="134"/>
      <c r="O10" s="134"/>
      <c r="P10" s="134"/>
      <c r="Q10" s="134"/>
      <c r="R10" s="134"/>
      <c r="S10" s="134"/>
      <c r="T10" s="134"/>
      <c r="U10" s="134"/>
      <c r="V10" s="134"/>
      <c r="W10" s="134"/>
      <c r="X10" s="134"/>
      <c r="Y10" s="134"/>
      <c r="Z10" s="134"/>
      <c r="AA10" s="135"/>
    </row>
    <row r="11" spans="1:33" ht="12" customHeight="1" thickBot="1">
      <c r="A11" s="133"/>
      <c r="B11" s="134"/>
      <c r="C11" s="134"/>
      <c r="D11" s="134"/>
      <c r="E11" s="134"/>
      <c r="F11" s="134"/>
      <c r="G11" s="134"/>
      <c r="H11" s="134"/>
      <c r="I11" s="134"/>
      <c r="J11" s="134"/>
      <c r="K11" s="134"/>
      <c r="L11" s="134"/>
      <c r="M11" s="134"/>
      <c r="N11" s="134"/>
      <c r="O11" s="134"/>
      <c r="P11" s="134"/>
      <c r="Q11" s="134"/>
      <c r="R11" s="134"/>
      <c r="S11" s="134"/>
      <c r="T11" s="134"/>
      <c r="U11" s="134"/>
      <c r="V11" s="134"/>
      <c r="W11" s="134"/>
      <c r="X11" s="134"/>
      <c r="Y11" s="134"/>
      <c r="Z11" s="134"/>
      <c r="AA11" s="135"/>
      <c r="AD11" s="326" t="s">
        <v>62</v>
      </c>
      <c r="AE11" s="326"/>
      <c r="AF11" s="326"/>
      <c r="AG11" s="326"/>
    </row>
    <row r="12" spans="1:33" ht="24" customHeight="1" thickBot="1">
      <c r="A12" s="327" t="s">
        <v>16</v>
      </c>
      <c r="B12" s="328"/>
      <c r="C12" s="328"/>
      <c r="D12" s="328"/>
      <c r="E12" s="328"/>
      <c r="F12" s="328"/>
      <c r="G12" s="328"/>
      <c r="H12" s="329"/>
      <c r="I12" s="330" t="s">
        <v>17</v>
      </c>
      <c r="J12" s="331"/>
      <c r="K12" s="331"/>
      <c r="L12" s="331"/>
      <c r="M12" s="331"/>
      <c r="N12" s="331"/>
      <c r="O12" s="332"/>
      <c r="P12" s="333" t="s">
        <v>64</v>
      </c>
      <c r="Q12" s="334"/>
      <c r="R12" s="334"/>
      <c r="S12" s="334"/>
      <c r="T12" s="334"/>
      <c r="U12" s="334"/>
      <c r="V12" s="335"/>
      <c r="W12" s="336" t="s">
        <v>65</v>
      </c>
      <c r="X12" s="337"/>
      <c r="Y12" s="337"/>
      <c r="Z12" s="337"/>
      <c r="AA12" s="338"/>
    </row>
    <row r="13" spans="1:33" s="136" customFormat="1" ht="57" customHeight="1" thickBot="1">
      <c r="A13" s="72" t="s">
        <v>20</v>
      </c>
      <c r="B13" s="73" t="s">
        <v>21</v>
      </c>
      <c r="C13" s="73" t="s">
        <v>22</v>
      </c>
      <c r="D13" s="73" t="s">
        <v>23</v>
      </c>
      <c r="E13" s="73" t="s">
        <v>24</v>
      </c>
      <c r="F13" s="73" t="s">
        <v>25</v>
      </c>
      <c r="G13" s="73" t="s">
        <v>26</v>
      </c>
      <c r="H13" s="73" t="s">
        <v>27</v>
      </c>
      <c r="I13" s="51" t="s">
        <v>28</v>
      </c>
      <c r="J13" s="41" t="s">
        <v>29</v>
      </c>
      <c r="K13" s="41" t="s">
        <v>30</v>
      </c>
      <c r="L13" s="41" t="s">
        <v>31</v>
      </c>
      <c r="M13" s="41" t="s">
        <v>32</v>
      </c>
      <c r="N13" s="41" t="s">
        <v>68</v>
      </c>
      <c r="O13" s="42" t="s">
        <v>69</v>
      </c>
      <c r="P13" s="43" t="s">
        <v>28</v>
      </c>
      <c r="Q13" s="44" t="s">
        <v>29</v>
      </c>
      <c r="R13" s="44" t="s">
        <v>30</v>
      </c>
      <c r="S13" s="44" t="s">
        <v>31</v>
      </c>
      <c r="T13" s="44" t="s">
        <v>32</v>
      </c>
      <c r="U13" s="45" t="s">
        <v>68</v>
      </c>
      <c r="V13" s="46" t="s">
        <v>69</v>
      </c>
      <c r="W13" s="47" t="s">
        <v>70</v>
      </c>
      <c r="X13" s="48" t="s">
        <v>71</v>
      </c>
      <c r="Y13" s="49" t="s">
        <v>72</v>
      </c>
      <c r="Z13" s="49" t="s">
        <v>73</v>
      </c>
      <c r="AA13" s="50" t="s">
        <v>19</v>
      </c>
      <c r="AD13" s="319" t="s">
        <v>74</v>
      </c>
      <c r="AE13" s="320"/>
      <c r="AF13" s="321"/>
    </row>
    <row r="14" spans="1:33" s="137" customFormat="1" ht="18" customHeight="1">
      <c r="A14" s="93" t="s">
        <v>77</v>
      </c>
      <c r="B14" s="94" t="s">
        <v>78</v>
      </c>
      <c r="C14" s="94" t="s">
        <v>35</v>
      </c>
      <c r="D14" s="94" t="s">
        <v>36</v>
      </c>
      <c r="E14" s="95">
        <v>7500</v>
      </c>
      <c r="F14" s="96">
        <v>1</v>
      </c>
      <c r="G14" s="97">
        <v>7500</v>
      </c>
      <c r="H14" s="97">
        <v>7500</v>
      </c>
      <c r="I14" s="93" t="s">
        <v>37</v>
      </c>
      <c r="J14" s="94" t="s">
        <v>38</v>
      </c>
      <c r="K14" s="94" t="s">
        <v>39</v>
      </c>
      <c r="L14" s="94" t="s">
        <v>40</v>
      </c>
      <c r="M14" s="94" t="s">
        <v>41</v>
      </c>
      <c r="N14" s="98">
        <v>0.81333</v>
      </c>
      <c r="O14" s="99">
        <f>G14*N14</f>
        <v>6099.9750000000004</v>
      </c>
      <c r="P14" s="100" t="s">
        <v>37</v>
      </c>
      <c r="Q14" s="101" t="s">
        <v>38</v>
      </c>
      <c r="R14" s="101" t="s">
        <v>39</v>
      </c>
      <c r="S14" s="101" t="s">
        <v>40</v>
      </c>
      <c r="T14" s="101" t="s">
        <v>42</v>
      </c>
      <c r="U14" s="102">
        <v>0.18667</v>
      </c>
      <c r="V14" s="103">
        <f>G14*U14</f>
        <v>1400.0250000000001</v>
      </c>
      <c r="W14" s="104">
        <f>O14</f>
        <v>6099.9750000000004</v>
      </c>
      <c r="X14" s="105">
        <f>V14</f>
        <v>1400.0250000000001</v>
      </c>
      <c r="Y14" s="106">
        <f>SUM(W14:X14)</f>
        <v>7500</v>
      </c>
      <c r="Z14" s="107">
        <f>N14+U14</f>
        <v>1</v>
      </c>
      <c r="AA14" s="108" t="s">
        <v>43</v>
      </c>
      <c r="AD14" s="149" t="s">
        <v>79</v>
      </c>
      <c r="AE14" s="179">
        <v>2100</v>
      </c>
      <c r="AF14" s="150"/>
    </row>
    <row r="15" spans="1:33" ht="18" customHeight="1" thickBot="1">
      <c r="A15" s="166" t="s">
        <v>90</v>
      </c>
      <c r="B15" s="167" t="s">
        <v>91</v>
      </c>
      <c r="C15" s="167" t="s">
        <v>35</v>
      </c>
      <c r="D15" s="167" t="s">
        <v>36</v>
      </c>
      <c r="E15" s="168">
        <v>6000</v>
      </c>
      <c r="F15" s="169">
        <v>1</v>
      </c>
      <c r="G15" s="170">
        <v>6600</v>
      </c>
      <c r="H15" s="170">
        <v>600</v>
      </c>
      <c r="I15" s="166" t="s">
        <v>45</v>
      </c>
      <c r="J15" s="167" t="s">
        <v>38</v>
      </c>
      <c r="K15" s="167" t="s">
        <v>92</v>
      </c>
      <c r="L15" s="167" t="s">
        <v>93</v>
      </c>
      <c r="M15" s="167" t="s">
        <v>41</v>
      </c>
      <c r="N15" s="171">
        <v>0.90910000000000002</v>
      </c>
      <c r="O15" s="172">
        <f>G15*N15</f>
        <v>6000.06</v>
      </c>
      <c r="P15" s="173" t="s">
        <v>94</v>
      </c>
      <c r="Q15" s="167" t="s">
        <v>95</v>
      </c>
      <c r="R15" s="167" t="s">
        <v>92</v>
      </c>
      <c r="S15" s="167" t="s">
        <v>93</v>
      </c>
      <c r="T15" s="167" t="s">
        <v>41</v>
      </c>
      <c r="U15" s="92">
        <f>1-N15</f>
        <v>9.0899999999999981E-2</v>
      </c>
      <c r="V15" s="88">
        <f>G15*U15</f>
        <v>599.93999999999983</v>
      </c>
      <c r="W15" s="89">
        <f t="shared" ref="W15" si="0">O15-V15</f>
        <v>5400.1200000000008</v>
      </c>
      <c r="X15" s="90">
        <f>V15</f>
        <v>599.93999999999983</v>
      </c>
      <c r="Y15" s="91">
        <f>SUM(W15:X15)</f>
        <v>6000.06</v>
      </c>
      <c r="Z15" s="92">
        <f>N15+U15</f>
        <v>1</v>
      </c>
      <c r="AA15" s="174" t="s">
        <v>96</v>
      </c>
      <c r="AD15" s="149" t="s">
        <v>87</v>
      </c>
      <c r="AE15" s="180">
        <v>3</v>
      </c>
      <c r="AF15" s="150"/>
    </row>
    <row r="16" spans="1:33" ht="27" customHeight="1">
      <c r="A16" s="52"/>
      <c r="B16" s="2"/>
      <c r="C16" s="2"/>
      <c r="D16" s="2"/>
      <c r="E16" s="58"/>
      <c r="F16" s="74"/>
      <c r="G16" s="110"/>
      <c r="H16" s="58"/>
      <c r="I16" s="52"/>
      <c r="J16" s="2"/>
      <c r="K16" s="2"/>
      <c r="L16" s="2"/>
      <c r="M16" s="2"/>
      <c r="N16" s="113"/>
      <c r="O16" s="175">
        <f t="shared" ref="O16:O27" si="1">G16*N16</f>
        <v>0</v>
      </c>
      <c r="P16" s="1"/>
      <c r="Q16" s="3"/>
      <c r="R16" s="3"/>
      <c r="S16" s="3"/>
      <c r="T16" s="3"/>
      <c r="U16" s="40"/>
      <c r="V16" s="70">
        <f t="shared" ref="V16:V27" si="2">G16*U16</f>
        <v>0</v>
      </c>
      <c r="W16" s="67">
        <f>O16</f>
        <v>0</v>
      </c>
      <c r="X16" s="68">
        <f>V16</f>
        <v>0</v>
      </c>
      <c r="Y16" s="69">
        <f t="shared" ref="Y16:Y27" si="3">SUM(W16:X16)</f>
        <v>0</v>
      </c>
      <c r="Z16" s="65">
        <f t="shared" ref="Z16:Z27" si="4">N16+U16</f>
        <v>0</v>
      </c>
      <c r="AA16" s="4"/>
      <c r="AD16" s="149" t="s">
        <v>97</v>
      </c>
      <c r="AE16" s="178">
        <f>AE14*AE15</f>
        <v>6300</v>
      </c>
      <c r="AF16" s="150"/>
    </row>
    <row r="17" spans="1:33" ht="27" customHeight="1">
      <c r="A17" s="52"/>
      <c r="B17" s="2"/>
      <c r="C17" s="2"/>
      <c r="D17" s="2"/>
      <c r="E17" s="58"/>
      <c r="F17" s="74"/>
      <c r="G17" s="110"/>
      <c r="H17" s="58"/>
      <c r="I17" s="52"/>
      <c r="J17" s="2"/>
      <c r="K17" s="2"/>
      <c r="L17" s="2"/>
      <c r="M17" s="2"/>
      <c r="N17" s="113"/>
      <c r="O17" s="175">
        <f t="shared" si="1"/>
        <v>0</v>
      </c>
      <c r="P17" s="1"/>
      <c r="Q17" s="3"/>
      <c r="R17" s="3"/>
      <c r="S17" s="3"/>
      <c r="T17" s="3"/>
      <c r="U17" s="40"/>
      <c r="V17" s="70">
        <f t="shared" si="2"/>
        <v>0</v>
      </c>
      <c r="W17" s="67">
        <f t="shared" ref="W17:W27" si="5">O17</f>
        <v>0</v>
      </c>
      <c r="X17" s="68">
        <f>V17</f>
        <v>0</v>
      </c>
      <c r="Y17" s="69">
        <f t="shared" si="3"/>
        <v>0</v>
      </c>
      <c r="Z17" s="65">
        <f t="shared" si="4"/>
        <v>0</v>
      </c>
      <c r="AA17" s="4"/>
      <c r="AB17" s="138"/>
      <c r="AC17" s="138"/>
      <c r="AD17" s="149" t="s">
        <v>98</v>
      </c>
      <c r="AE17" s="194">
        <v>7500</v>
      </c>
      <c r="AF17" s="150"/>
    </row>
    <row r="18" spans="1:33" ht="27" customHeight="1">
      <c r="A18" s="52"/>
      <c r="B18" s="2"/>
      <c r="C18" s="2"/>
      <c r="D18" s="2"/>
      <c r="E18" s="58"/>
      <c r="F18" s="74"/>
      <c r="G18" s="110"/>
      <c r="H18" s="58"/>
      <c r="I18" s="52"/>
      <c r="J18" s="2"/>
      <c r="K18" s="2"/>
      <c r="L18" s="2"/>
      <c r="M18" s="2"/>
      <c r="N18" s="113"/>
      <c r="O18" s="175">
        <f t="shared" si="1"/>
        <v>0</v>
      </c>
      <c r="P18" s="1"/>
      <c r="Q18" s="3"/>
      <c r="R18" s="3"/>
      <c r="S18" s="3"/>
      <c r="T18" s="3"/>
      <c r="U18" s="40"/>
      <c r="V18" s="70">
        <f t="shared" si="2"/>
        <v>0</v>
      </c>
      <c r="W18" s="67">
        <f t="shared" si="5"/>
        <v>0</v>
      </c>
      <c r="X18" s="68">
        <f t="shared" ref="X18:X27" si="6">V18</f>
        <v>0</v>
      </c>
      <c r="Y18" s="69">
        <f t="shared" si="3"/>
        <v>0</v>
      </c>
      <c r="Z18" s="65">
        <f t="shared" si="4"/>
        <v>0</v>
      </c>
      <c r="AA18" s="4"/>
      <c r="AB18" s="138"/>
      <c r="AC18" s="138"/>
      <c r="AD18" s="151" t="s">
        <v>99</v>
      </c>
      <c r="AE18" s="181">
        <v>6</v>
      </c>
      <c r="AF18" s="152"/>
    </row>
    <row r="19" spans="1:33" ht="27" customHeight="1">
      <c r="A19" s="52"/>
      <c r="B19" s="2"/>
      <c r="C19" s="2"/>
      <c r="D19" s="2"/>
      <c r="E19" s="58"/>
      <c r="F19" s="74"/>
      <c r="G19" s="110"/>
      <c r="H19" s="58"/>
      <c r="I19" s="52"/>
      <c r="J19" s="2"/>
      <c r="K19" s="2"/>
      <c r="L19" s="2"/>
      <c r="M19" s="2"/>
      <c r="N19" s="113"/>
      <c r="O19" s="175">
        <f t="shared" si="1"/>
        <v>0</v>
      </c>
      <c r="P19" s="1"/>
      <c r="Q19" s="3"/>
      <c r="R19" s="3"/>
      <c r="S19" s="3"/>
      <c r="T19" s="3"/>
      <c r="U19" s="40"/>
      <c r="V19" s="70">
        <f t="shared" si="2"/>
        <v>0</v>
      </c>
      <c r="W19" s="67">
        <f t="shared" si="5"/>
        <v>0</v>
      </c>
      <c r="X19" s="68">
        <f t="shared" si="6"/>
        <v>0</v>
      </c>
      <c r="Y19" s="69">
        <f t="shared" si="3"/>
        <v>0</v>
      </c>
      <c r="Z19" s="65">
        <f t="shared" si="4"/>
        <v>0</v>
      </c>
      <c r="AA19" s="4"/>
      <c r="AB19" s="138"/>
      <c r="AD19" s="222" t="s">
        <v>100</v>
      </c>
      <c r="AE19" s="223">
        <f>(AE16/AE17)/AE18</f>
        <v>0.13999999999999999</v>
      </c>
      <c r="AF19" s="224">
        <f>AE19</f>
        <v>0.13999999999999999</v>
      </c>
    </row>
    <row r="20" spans="1:33" ht="27" customHeight="1" thickBot="1">
      <c r="A20" s="52"/>
      <c r="B20" s="2"/>
      <c r="C20" s="2"/>
      <c r="D20" s="2"/>
      <c r="E20" s="58"/>
      <c r="F20" s="74"/>
      <c r="G20" s="110"/>
      <c r="H20" s="58"/>
      <c r="I20" s="52"/>
      <c r="J20" s="2"/>
      <c r="K20" s="2"/>
      <c r="L20" s="2"/>
      <c r="M20" s="2"/>
      <c r="N20" s="113"/>
      <c r="O20" s="175">
        <f t="shared" si="1"/>
        <v>0</v>
      </c>
      <c r="P20" s="1"/>
      <c r="Q20" s="3"/>
      <c r="R20" s="3"/>
      <c r="S20" s="3"/>
      <c r="T20" s="3"/>
      <c r="U20" s="40"/>
      <c r="V20" s="70">
        <f t="shared" si="2"/>
        <v>0</v>
      </c>
      <c r="W20" s="67">
        <f t="shared" si="5"/>
        <v>0</v>
      </c>
      <c r="X20" s="68">
        <f t="shared" si="6"/>
        <v>0</v>
      </c>
      <c r="Y20" s="69">
        <f t="shared" si="3"/>
        <v>0</v>
      </c>
      <c r="Z20" s="65">
        <f t="shared" si="4"/>
        <v>0</v>
      </c>
      <c r="AA20" s="4"/>
      <c r="AB20" s="139"/>
      <c r="AD20" s="153" t="s">
        <v>101</v>
      </c>
      <c r="AE20" s="160"/>
      <c r="AF20" s="191">
        <f>1-AF19</f>
        <v>0.86</v>
      </c>
    </row>
    <row r="21" spans="1:33" ht="27" customHeight="1">
      <c r="A21" s="52"/>
      <c r="B21" s="2"/>
      <c r="C21" s="2"/>
      <c r="D21" s="2"/>
      <c r="E21" s="58"/>
      <c r="F21" s="74"/>
      <c r="G21" s="110"/>
      <c r="H21" s="58"/>
      <c r="I21" s="52"/>
      <c r="J21" s="2"/>
      <c r="K21" s="2"/>
      <c r="L21" s="2"/>
      <c r="M21" s="2"/>
      <c r="N21" s="113"/>
      <c r="O21" s="175">
        <f t="shared" si="1"/>
        <v>0</v>
      </c>
      <c r="P21" s="1"/>
      <c r="Q21" s="3"/>
      <c r="R21" s="3"/>
      <c r="S21" s="3"/>
      <c r="T21" s="3"/>
      <c r="U21" s="40"/>
      <c r="V21" s="70">
        <f t="shared" si="2"/>
        <v>0</v>
      </c>
      <c r="W21" s="67">
        <f t="shared" si="5"/>
        <v>0</v>
      </c>
      <c r="X21" s="68">
        <f t="shared" si="6"/>
        <v>0</v>
      </c>
      <c r="Y21" s="69">
        <f t="shared" si="3"/>
        <v>0</v>
      </c>
      <c r="Z21" s="65">
        <f t="shared" si="4"/>
        <v>0</v>
      </c>
      <c r="AA21" s="4"/>
      <c r="AB21" s="140"/>
      <c r="AD21" s="349" t="s">
        <v>103</v>
      </c>
      <c r="AE21" s="350"/>
      <c r="AF21" s="350"/>
      <c r="AG21" s="351"/>
    </row>
    <row r="22" spans="1:33" ht="27" customHeight="1">
      <c r="A22" s="52"/>
      <c r="B22" s="2"/>
      <c r="C22" s="2"/>
      <c r="D22" s="2"/>
      <c r="E22" s="58"/>
      <c r="F22" s="74"/>
      <c r="G22" s="110"/>
      <c r="H22" s="58"/>
      <c r="I22" s="52"/>
      <c r="J22" s="2"/>
      <c r="K22" s="2"/>
      <c r="L22" s="2"/>
      <c r="M22" s="2"/>
      <c r="N22" s="113"/>
      <c r="O22" s="175">
        <f t="shared" si="1"/>
        <v>0</v>
      </c>
      <c r="P22" s="1"/>
      <c r="Q22" s="3"/>
      <c r="R22" s="3"/>
      <c r="S22" s="3"/>
      <c r="T22" s="3"/>
      <c r="U22" s="40"/>
      <c r="V22" s="70">
        <f t="shared" si="2"/>
        <v>0</v>
      </c>
      <c r="W22" s="67">
        <f t="shared" si="5"/>
        <v>0</v>
      </c>
      <c r="X22" s="68">
        <f t="shared" si="6"/>
        <v>0</v>
      </c>
      <c r="Y22" s="69">
        <f t="shared" si="3"/>
        <v>0</v>
      </c>
      <c r="Z22" s="65">
        <f t="shared" si="4"/>
        <v>0</v>
      </c>
      <c r="AA22" s="4"/>
      <c r="AD22" s="154" t="s">
        <v>104</v>
      </c>
      <c r="AE22" s="155" t="s">
        <v>105</v>
      </c>
      <c r="AF22" s="155" t="s">
        <v>106</v>
      </c>
      <c r="AG22" s="156"/>
    </row>
    <row r="23" spans="1:33" ht="27" customHeight="1">
      <c r="A23" s="52"/>
      <c r="B23" s="2"/>
      <c r="C23" s="2"/>
      <c r="D23" s="2"/>
      <c r="E23" s="58"/>
      <c r="F23" s="74"/>
      <c r="G23" s="110"/>
      <c r="H23" s="58"/>
      <c r="I23" s="52"/>
      <c r="J23" s="2"/>
      <c r="K23" s="2"/>
      <c r="L23" s="2"/>
      <c r="M23" s="2"/>
      <c r="N23" s="113"/>
      <c r="O23" s="175">
        <f t="shared" si="1"/>
        <v>0</v>
      </c>
      <c r="P23" s="1"/>
      <c r="Q23" s="3"/>
      <c r="R23" s="3"/>
      <c r="S23" s="3"/>
      <c r="T23" s="3"/>
      <c r="U23" s="40"/>
      <c r="V23" s="70">
        <f t="shared" si="2"/>
        <v>0</v>
      </c>
      <c r="W23" s="67">
        <f t="shared" si="5"/>
        <v>0</v>
      </c>
      <c r="X23" s="68">
        <f t="shared" si="6"/>
        <v>0</v>
      </c>
      <c r="Y23" s="69">
        <f t="shared" si="3"/>
        <v>0</v>
      </c>
      <c r="Z23" s="65">
        <f t="shared" si="4"/>
        <v>0</v>
      </c>
      <c r="AA23" s="4"/>
      <c r="AB23" s="139"/>
      <c r="AC23" s="138"/>
      <c r="AD23" s="157" t="s">
        <v>107</v>
      </c>
      <c r="AE23" s="182">
        <v>19545</v>
      </c>
      <c r="AG23" s="156"/>
    </row>
    <row r="24" spans="1:33" ht="27" customHeight="1">
      <c r="A24" s="52"/>
      <c r="B24" s="2"/>
      <c r="C24" s="6"/>
      <c r="D24" s="2"/>
      <c r="E24" s="58"/>
      <c r="F24" s="74"/>
      <c r="G24" s="110"/>
      <c r="H24" s="58"/>
      <c r="I24" s="52"/>
      <c r="J24" s="2"/>
      <c r="K24" s="2"/>
      <c r="L24" s="2"/>
      <c r="M24" s="2"/>
      <c r="N24" s="113"/>
      <c r="O24" s="176">
        <f t="shared" si="1"/>
        <v>0</v>
      </c>
      <c r="P24" s="1"/>
      <c r="Q24" s="3"/>
      <c r="R24" s="3"/>
      <c r="S24" s="3"/>
      <c r="T24" s="3"/>
      <c r="U24" s="40"/>
      <c r="V24" s="70">
        <f t="shared" si="2"/>
        <v>0</v>
      </c>
      <c r="W24" s="67">
        <f t="shared" si="5"/>
        <v>0</v>
      </c>
      <c r="X24" s="68">
        <f t="shared" si="6"/>
        <v>0</v>
      </c>
      <c r="Y24" s="69">
        <f t="shared" si="3"/>
        <v>0</v>
      </c>
      <c r="Z24" s="65">
        <f t="shared" si="4"/>
        <v>0</v>
      </c>
      <c r="AA24" s="4"/>
      <c r="AD24" s="157" t="s">
        <v>108</v>
      </c>
      <c r="AE24" s="184">
        <f>ROUNDUP(AE23*AF24,0)</f>
        <v>978</v>
      </c>
      <c r="AF24" s="183">
        <v>0.05</v>
      </c>
      <c r="AG24" s="156"/>
    </row>
    <row r="25" spans="1:33" ht="27" customHeight="1" thickBot="1">
      <c r="A25" s="52"/>
      <c r="B25" s="2"/>
      <c r="C25" s="6"/>
      <c r="D25" s="2"/>
      <c r="E25" s="58"/>
      <c r="F25" s="74"/>
      <c r="G25" s="110"/>
      <c r="H25" s="58"/>
      <c r="I25" s="52"/>
      <c r="J25" s="2"/>
      <c r="K25" s="2"/>
      <c r="L25" s="2"/>
      <c r="M25" s="2"/>
      <c r="N25" s="113"/>
      <c r="O25" s="176">
        <f t="shared" si="1"/>
        <v>0</v>
      </c>
      <c r="P25" s="1"/>
      <c r="Q25" s="3"/>
      <c r="R25" s="3"/>
      <c r="S25" s="3"/>
      <c r="T25" s="3"/>
      <c r="U25" s="40"/>
      <c r="V25" s="70">
        <f t="shared" si="2"/>
        <v>0</v>
      </c>
      <c r="W25" s="67">
        <f t="shared" si="5"/>
        <v>0</v>
      </c>
      <c r="X25" s="68">
        <f t="shared" si="6"/>
        <v>0</v>
      </c>
      <c r="Y25" s="69">
        <f t="shared" si="3"/>
        <v>0</v>
      </c>
      <c r="Z25" s="65">
        <f t="shared" si="4"/>
        <v>0</v>
      </c>
      <c r="AA25" s="4"/>
      <c r="AD25" s="158" t="s">
        <v>109</v>
      </c>
      <c r="AE25" s="185">
        <f>SUM(AE23:AE24)</f>
        <v>20523</v>
      </c>
      <c r="AF25" s="187">
        <f>AE25*AF26</f>
        <v>19545.07905</v>
      </c>
      <c r="AG25" s="188">
        <f>AE25*AG26</f>
        <v>977.92094999999995</v>
      </c>
    </row>
    <row r="26" spans="1:33" ht="27" customHeight="1" thickTop="1">
      <c r="A26" s="52"/>
      <c r="B26" s="2"/>
      <c r="C26" s="6"/>
      <c r="D26" s="2"/>
      <c r="E26" s="58"/>
      <c r="F26" s="74"/>
      <c r="G26" s="110"/>
      <c r="H26" s="58"/>
      <c r="I26" s="52"/>
      <c r="J26" s="2"/>
      <c r="K26" s="2"/>
      <c r="L26" s="2"/>
      <c r="M26" s="2"/>
      <c r="N26" s="113"/>
      <c r="O26" s="176">
        <f t="shared" si="1"/>
        <v>0</v>
      </c>
      <c r="P26" s="1"/>
      <c r="Q26" s="3"/>
      <c r="R26" s="3"/>
      <c r="S26" s="3"/>
      <c r="T26" s="3"/>
      <c r="U26" s="40"/>
      <c r="V26" s="70">
        <f t="shared" si="2"/>
        <v>0</v>
      </c>
      <c r="W26" s="67">
        <f t="shared" si="5"/>
        <v>0</v>
      </c>
      <c r="X26" s="68">
        <f t="shared" si="6"/>
        <v>0</v>
      </c>
      <c r="Y26" s="69">
        <f t="shared" si="3"/>
        <v>0</v>
      </c>
      <c r="Z26" s="65">
        <f t="shared" si="4"/>
        <v>0</v>
      </c>
      <c r="AA26" s="4"/>
      <c r="AD26" s="157"/>
      <c r="AE26" s="186">
        <f>SUM(AF26:AG26)</f>
        <v>1</v>
      </c>
      <c r="AF26" s="186">
        <f>ROUND(1-AG26,5)</f>
        <v>0.95235000000000003</v>
      </c>
      <c r="AG26" s="189">
        <f>ROUND($AE$24/$AE$25,5)</f>
        <v>4.7649999999999998E-2</v>
      </c>
    </row>
    <row r="27" spans="1:33" ht="27" customHeight="1" thickBot="1">
      <c r="A27" s="52"/>
      <c r="B27" s="2"/>
      <c r="C27" s="6"/>
      <c r="D27" s="2"/>
      <c r="E27" s="58"/>
      <c r="F27" s="74"/>
      <c r="G27" s="110"/>
      <c r="H27" s="58"/>
      <c r="I27" s="52"/>
      <c r="J27" s="2"/>
      <c r="K27" s="2"/>
      <c r="L27" s="2"/>
      <c r="M27" s="2"/>
      <c r="N27" s="113"/>
      <c r="O27" s="177">
        <f t="shared" si="1"/>
        <v>0</v>
      </c>
      <c r="P27" s="1"/>
      <c r="Q27" s="3"/>
      <c r="R27" s="3"/>
      <c r="S27" s="3"/>
      <c r="T27" s="3"/>
      <c r="U27" s="40"/>
      <c r="V27" s="71">
        <f t="shared" si="2"/>
        <v>0</v>
      </c>
      <c r="W27" s="67">
        <f t="shared" si="5"/>
        <v>0</v>
      </c>
      <c r="X27" s="68">
        <f t="shared" si="6"/>
        <v>0</v>
      </c>
      <c r="Y27" s="69">
        <f t="shared" si="3"/>
        <v>0</v>
      </c>
      <c r="Z27" s="66">
        <f t="shared" si="4"/>
        <v>0</v>
      </c>
      <c r="AA27" s="4"/>
      <c r="AD27" s="159"/>
      <c r="AE27" s="160"/>
      <c r="AF27" s="161" t="s">
        <v>110</v>
      </c>
      <c r="AG27" s="162" t="s">
        <v>111</v>
      </c>
    </row>
    <row r="28" spans="1:33" ht="24" customHeight="1">
      <c r="A28" s="14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6"/>
      <c r="Q28" s="16"/>
      <c r="R28" s="16"/>
      <c r="S28" s="16"/>
      <c r="T28" s="16"/>
      <c r="U28" s="17"/>
      <c r="V28" s="18"/>
      <c r="W28" s="19"/>
      <c r="X28" s="20"/>
      <c r="Y28" s="20"/>
      <c r="Z28" s="20"/>
      <c r="AA28" s="21"/>
    </row>
    <row r="29" spans="1:33" ht="24" customHeight="1" thickBot="1">
      <c r="A29" s="22"/>
      <c r="B29" s="322"/>
      <c r="C29" s="322"/>
      <c r="D29" s="322"/>
      <c r="E29" s="322"/>
      <c r="F29" s="322"/>
      <c r="G29" s="109"/>
      <c r="H29" s="23"/>
      <c r="I29" s="23"/>
      <c r="J29" s="325"/>
      <c r="K29" s="325"/>
      <c r="L29" s="325"/>
      <c r="M29" s="325"/>
      <c r="N29" s="325"/>
      <c r="O29" s="23"/>
      <c r="P29" s="23"/>
      <c r="Q29" s="23"/>
      <c r="R29" s="23"/>
      <c r="S29" s="23"/>
      <c r="T29" s="23"/>
      <c r="U29" s="23"/>
      <c r="V29" s="24"/>
      <c r="W29" s="32"/>
      <c r="X29" s="61" t="s">
        <v>50</v>
      </c>
      <c r="Y29" s="61"/>
      <c r="Z29" s="61"/>
      <c r="AA29" s="25"/>
    </row>
    <row r="30" spans="1:33" ht="24.75" customHeight="1">
      <c r="A30" s="57"/>
      <c r="B30" s="27" t="s">
        <v>51</v>
      </c>
      <c r="C30" s="27"/>
      <c r="D30" s="27"/>
      <c r="E30" s="27"/>
      <c r="F30" s="27"/>
      <c r="G30" s="27"/>
      <c r="H30" s="23"/>
      <c r="I30" s="28"/>
      <c r="J30" s="30" t="s">
        <v>52</v>
      </c>
      <c r="K30" s="30"/>
      <c r="L30" s="29"/>
      <c r="M30" s="29"/>
      <c r="N30" s="31"/>
      <c r="O30" s="23"/>
      <c r="P30" s="29"/>
      <c r="Q30" s="29"/>
      <c r="R30" s="29"/>
      <c r="S30" s="29"/>
      <c r="T30" s="29"/>
      <c r="U30" s="29"/>
      <c r="V30" s="24"/>
      <c r="W30" s="32"/>
      <c r="X30" s="64" t="s">
        <v>53</v>
      </c>
      <c r="Y30" s="62"/>
      <c r="Z30" s="62"/>
      <c r="AA30" s="25"/>
    </row>
    <row r="31" spans="1:33" ht="24.75" customHeight="1" thickBot="1">
      <c r="A31" s="22"/>
      <c r="B31" s="56"/>
      <c r="C31" s="23"/>
      <c r="D31" s="23"/>
      <c r="E31" s="27"/>
      <c r="F31" s="23"/>
      <c r="G31" s="23"/>
      <c r="H31" s="23"/>
      <c r="I31" s="23"/>
      <c r="J31" s="325"/>
      <c r="K31" s="325"/>
      <c r="L31" s="29"/>
      <c r="M31" s="31"/>
      <c r="N31" s="31"/>
      <c r="O31" s="23"/>
      <c r="P31" s="23"/>
      <c r="Q31" s="23"/>
      <c r="R31" s="23"/>
      <c r="S31" s="23"/>
      <c r="T31" s="23"/>
      <c r="U31" s="23"/>
      <c r="V31" s="24"/>
      <c r="W31" s="32"/>
      <c r="X31" s="64" t="s">
        <v>54</v>
      </c>
      <c r="Y31" s="63"/>
      <c r="Z31" s="63"/>
      <c r="AA31" s="25"/>
    </row>
    <row r="32" spans="1:33" ht="24.75" customHeight="1">
      <c r="A32" s="26"/>
      <c r="B32" s="27" t="s">
        <v>57</v>
      </c>
      <c r="C32" s="27"/>
      <c r="D32" s="27"/>
      <c r="E32" s="27"/>
      <c r="F32" s="28"/>
      <c r="G32" s="28"/>
      <c r="H32" s="28"/>
      <c r="I32" s="28"/>
      <c r="J32" s="30" t="s">
        <v>57</v>
      </c>
      <c r="K32" s="29"/>
      <c r="L32" s="29"/>
      <c r="M32" s="31"/>
      <c r="N32" s="31"/>
      <c r="O32" s="28"/>
      <c r="P32" s="29"/>
      <c r="Q32" s="29"/>
      <c r="R32" s="29"/>
      <c r="S32" s="29"/>
      <c r="T32" s="29"/>
      <c r="U32" s="29"/>
      <c r="V32" s="24"/>
      <c r="W32" s="32"/>
      <c r="X32" s="64" t="s">
        <v>56</v>
      </c>
      <c r="Y32" s="63"/>
      <c r="Z32" s="63"/>
      <c r="AA32" s="25"/>
    </row>
    <row r="33" spans="1:32" ht="21.75" customHeight="1" thickBot="1">
      <c r="A33" s="34"/>
      <c r="B33" s="115"/>
      <c r="C33" s="115"/>
      <c r="D33" s="115"/>
      <c r="E33" s="115"/>
      <c r="F33" s="115"/>
      <c r="G33" s="115"/>
      <c r="H33" s="115"/>
      <c r="I33" s="115"/>
      <c r="J33" s="115"/>
      <c r="K33" s="115"/>
      <c r="L33" s="115"/>
      <c r="M33" s="115"/>
      <c r="N33" s="115"/>
      <c r="O33" s="115"/>
      <c r="P33" s="33"/>
      <c r="Q33" s="33"/>
      <c r="R33" s="33"/>
      <c r="S33" s="33"/>
      <c r="T33" s="33"/>
      <c r="U33" s="35"/>
      <c r="V33" s="36"/>
      <c r="W33" s="37"/>
      <c r="X33" s="38"/>
      <c r="Y33" s="38"/>
      <c r="Z33" s="38"/>
      <c r="AA33" s="39"/>
    </row>
    <row r="34" spans="1:32" s="144" customFormat="1" ht="21.75" customHeight="1">
      <c r="A34" s="142" t="s">
        <v>58</v>
      </c>
      <c r="B34" s="143"/>
      <c r="C34" s="143"/>
      <c r="D34" s="143"/>
      <c r="E34" s="143"/>
      <c r="F34" s="143"/>
      <c r="G34" s="143"/>
      <c r="H34" s="143"/>
      <c r="I34" s="143"/>
      <c r="J34" s="143"/>
      <c r="K34" s="143"/>
      <c r="L34" s="143"/>
      <c r="M34" s="143"/>
      <c r="N34" s="143"/>
      <c r="O34" s="143"/>
      <c r="U34" s="163"/>
      <c r="V34" s="164"/>
      <c r="AA34" s="225" t="str">
        <f>'1 CFS'!S35</f>
        <v>2024-05</v>
      </c>
      <c r="AD34" s="116"/>
      <c r="AE34" s="116"/>
      <c r="AF34" s="116"/>
    </row>
    <row r="35" spans="1:32">
      <c r="A35" s="146"/>
      <c r="B35" s="146"/>
      <c r="C35" s="146"/>
      <c r="D35" s="146"/>
      <c r="E35" s="146"/>
      <c r="F35" s="146"/>
      <c r="G35" s="146"/>
      <c r="H35" s="146"/>
      <c r="I35" s="146"/>
      <c r="J35" s="146"/>
      <c r="K35" s="146"/>
      <c r="L35" s="146"/>
      <c r="M35" s="146"/>
      <c r="N35" s="146"/>
      <c r="O35" s="146"/>
      <c r="P35" s="146"/>
      <c r="Q35" s="146"/>
      <c r="R35" s="146"/>
      <c r="S35" s="146"/>
      <c r="T35" s="146"/>
      <c r="U35" s="146"/>
      <c r="V35" s="146"/>
      <c r="W35" s="146"/>
      <c r="X35" s="146"/>
      <c r="Y35" s="146"/>
      <c r="Z35" s="146"/>
      <c r="AD35" s="144"/>
      <c r="AE35" s="144"/>
      <c r="AF35" s="144"/>
    </row>
    <row r="36" spans="1:32">
      <c r="U36" s="165"/>
      <c r="V36" s="138"/>
    </row>
    <row r="37" spans="1:32">
      <c r="U37" s="165"/>
      <c r="V37" s="138"/>
    </row>
    <row r="38" spans="1:32">
      <c r="P38" s="147"/>
      <c r="U38" s="165"/>
      <c r="V38" s="138"/>
    </row>
    <row r="39" spans="1:32">
      <c r="U39" s="165"/>
      <c r="V39" s="138"/>
    </row>
    <row r="40" spans="1:32">
      <c r="U40" s="165"/>
      <c r="V40" s="138"/>
    </row>
    <row r="41" spans="1:32">
      <c r="U41" s="165"/>
      <c r="V41" s="138"/>
    </row>
    <row r="42" spans="1:32">
      <c r="U42" s="165"/>
      <c r="V42" s="138"/>
    </row>
    <row r="43" spans="1:32">
      <c r="U43" s="165"/>
      <c r="V43" s="138"/>
    </row>
    <row r="44" spans="1:32">
      <c r="U44" s="165"/>
      <c r="V44" s="138"/>
    </row>
    <row r="45" spans="1:32">
      <c r="U45" s="165"/>
      <c r="V45" s="138"/>
    </row>
    <row r="46" spans="1:32">
      <c r="U46" s="165"/>
      <c r="V46" s="138"/>
    </row>
    <row r="47" spans="1:32">
      <c r="U47" s="165"/>
      <c r="V47" s="138"/>
    </row>
    <row r="48" spans="1:32">
      <c r="U48" s="165"/>
      <c r="V48" s="138"/>
    </row>
    <row r="49" spans="21:22">
      <c r="U49" s="165"/>
      <c r="V49" s="138"/>
    </row>
    <row r="50" spans="21:22">
      <c r="U50" s="165"/>
      <c r="V50" s="138"/>
    </row>
    <row r="51" spans="21:22">
      <c r="U51" s="165"/>
      <c r="V51" s="138"/>
    </row>
    <row r="52" spans="21:22">
      <c r="U52" s="165"/>
      <c r="V52" s="138"/>
    </row>
    <row r="53" spans="21:22">
      <c r="U53" s="165"/>
      <c r="V53" s="138"/>
    </row>
    <row r="54" spans="21:22">
      <c r="U54" s="165"/>
      <c r="V54" s="138"/>
    </row>
    <row r="55" spans="21:22">
      <c r="U55" s="165"/>
      <c r="V55" s="138"/>
    </row>
    <row r="56" spans="21:22">
      <c r="U56" s="165"/>
      <c r="V56" s="138"/>
    </row>
    <row r="57" spans="21:22">
      <c r="U57" s="165"/>
      <c r="V57" s="138"/>
    </row>
    <row r="58" spans="21:22">
      <c r="U58" s="165"/>
      <c r="V58" s="138"/>
    </row>
    <row r="59" spans="21:22">
      <c r="U59" s="165"/>
      <c r="V59" s="138"/>
    </row>
    <row r="60" spans="21:22">
      <c r="U60" s="165"/>
      <c r="V60" s="138"/>
    </row>
    <row r="61" spans="21:22">
      <c r="U61" s="165"/>
      <c r="V61" s="138"/>
    </row>
    <row r="62" spans="21:22">
      <c r="U62" s="165"/>
      <c r="V62" s="138"/>
    </row>
    <row r="63" spans="21:22">
      <c r="U63" s="165"/>
      <c r="V63" s="138"/>
    </row>
    <row r="64" spans="21:22">
      <c r="U64" s="165"/>
      <c r="V64" s="138"/>
    </row>
    <row r="65" spans="21:22">
      <c r="U65" s="165"/>
      <c r="V65" s="138"/>
    </row>
    <row r="66" spans="21:22">
      <c r="U66" s="165"/>
      <c r="V66" s="138"/>
    </row>
    <row r="67" spans="21:22">
      <c r="U67" s="165"/>
      <c r="V67" s="138"/>
    </row>
    <row r="68" spans="21:22">
      <c r="U68" s="165"/>
      <c r="V68" s="138"/>
    </row>
    <row r="69" spans="21:22">
      <c r="U69" s="165"/>
      <c r="V69" s="138"/>
    </row>
    <row r="70" spans="21:22">
      <c r="U70" s="165"/>
      <c r="V70" s="138"/>
    </row>
    <row r="71" spans="21:22">
      <c r="U71" s="165"/>
      <c r="V71" s="138"/>
    </row>
    <row r="72" spans="21:22">
      <c r="U72" s="165"/>
      <c r="V72" s="138"/>
    </row>
    <row r="73" spans="21:22">
      <c r="U73" s="165"/>
      <c r="V73" s="138"/>
    </row>
    <row r="74" spans="21:22">
      <c r="U74" s="165"/>
      <c r="V74" s="138"/>
    </row>
    <row r="75" spans="21:22">
      <c r="U75" s="165"/>
      <c r="V75" s="138"/>
    </row>
    <row r="76" spans="21:22">
      <c r="U76" s="165"/>
      <c r="V76" s="138"/>
    </row>
    <row r="77" spans="21:22">
      <c r="U77" s="165"/>
      <c r="V77" s="138"/>
    </row>
    <row r="78" spans="21:22">
      <c r="U78" s="165"/>
      <c r="V78" s="138"/>
    </row>
    <row r="79" spans="21:22">
      <c r="U79" s="165"/>
      <c r="V79" s="138"/>
    </row>
    <row r="80" spans="21:22">
      <c r="U80" s="165"/>
      <c r="V80" s="138"/>
    </row>
    <row r="81" spans="21:22">
      <c r="U81" s="165"/>
      <c r="V81" s="138"/>
    </row>
    <row r="82" spans="21:22">
      <c r="U82" s="165"/>
      <c r="V82" s="138"/>
    </row>
    <row r="83" spans="21:22">
      <c r="U83" s="165"/>
      <c r="V83" s="138"/>
    </row>
    <row r="84" spans="21:22">
      <c r="U84" s="165"/>
      <c r="V84" s="138"/>
    </row>
    <row r="85" spans="21:22">
      <c r="U85" s="165"/>
      <c r="V85" s="138"/>
    </row>
    <row r="86" spans="21:22">
      <c r="U86" s="165"/>
      <c r="V86" s="138"/>
    </row>
    <row r="87" spans="21:22">
      <c r="U87" s="165"/>
      <c r="V87" s="138"/>
    </row>
    <row r="88" spans="21:22">
      <c r="U88" s="165"/>
      <c r="V88" s="138"/>
    </row>
    <row r="89" spans="21:22">
      <c r="U89" s="165"/>
      <c r="V89" s="138"/>
    </row>
    <row r="90" spans="21:22">
      <c r="U90" s="165"/>
      <c r="V90" s="138"/>
    </row>
    <row r="91" spans="21:22">
      <c r="U91" s="165"/>
      <c r="V91" s="138"/>
    </row>
    <row r="92" spans="21:22">
      <c r="U92" s="165"/>
      <c r="V92" s="138"/>
    </row>
    <row r="93" spans="21:22">
      <c r="U93" s="165"/>
      <c r="V93" s="138"/>
    </row>
    <row r="94" spans="21:22">
      <c r="U94" s="165"/>
      <c r="V94" s="138"/>
    </row>
    <row r="95" spans="21:22">
      <c r="U95" s="165"/>
      <c r="V95" s="138"/>
    </row>
    <row r="96" spans="21:22">
      <c r="U96" s="165"/>
      <c r="V96" s="138"/>
    </row>
    <row r="97" spans="21:22">
      <c r="U97" s="165"/>
      <c r="V97" s="138"/>
    </row>
    <row r="98" spans="21:22">
      <c r="U98" s="165"/>
      <c r="V98" s="138"/>
    </row>
    <row r="99" spans="21:22">
      <c r="U99" s="165"/>
      <c r="V99" s="138"/>
    </row>
    <row r="100" spans="21:22">
      <c r="U100" s="165"/>
      <c r="V100" s="138"/>
    </row>
    <row r="101" spans="21:22">
      <c r="U101" s="165"/>
      <c r="V101" s="138"/>
    </row>
    <row r="102" spans="21:22">
      <c r="U102" s="165"/>
      <c r="V102" s="138"/>
    </row>
    <row r="103" spans="21:22">
      <c r="U103" s="165"/>
      <c r="V103" s="138"/>
    </row>
    <row r="104" spans="21:22">
      <c r="U104" s="165"/>
      <c r="V104" s="138"/>
    </row>
    <row r="105" spans="21:22">
      <c r="U105" s="165"/>
      <c r="V105" s="138"/>
    </row>
    <row r="106" spans="21:22">
      <c r="U106" s="165"/>
      <c r="V106" s="138"/>
    </row>
    <row r="107" spans="21:22">
      <c r="U107" s="165"/>
      <c r="V107" s="138"/>
    </row>
    <row r="108" spans="21:22">
      <c r="U108" s="165"/>
      <c r="V108" s="138"/>
    </row>
    <row r="109" spans="21:22">
      <c r="U109" s="165"/>
      <c r="V109" s="138"/>
    </row>
    <row r="110" spans="21:22">
      <c r="U110" s="165"/>
      <c r="V110" s="138"/>
    </row>
    <row r="111" spans="21:22">
      <c r="U111" s="165"/>
      <c r="V111" s="138"/>
    </row>
    <row r="112" spans="21:22">
      <c r="U112" s="165"/>
      <c r="V112" s="138"/>
    </row>
    <row r="113" spans="21:22">
      <c r="U113" s="165"/>
      <c r="V113" s="138"/>
    </row>
    <row r="114" spans="21:22">
      <c r="U114" s="165"/>
      <c r="V114" s="138"/>
    </row>
    <row r="115" spans="21:22">
      <c r="U115" s="165"/>
      <c r="V115" s="138"/>
    </row>
    <row r="116" spans="21:22">
      <c r="U116" s="165"/>
      <c r="V116" s="138"/>
    </row>
    <row r="117" spans="21:22">
      <c r="U117" s="165"/>
      <c r="V117" s="138"/>
    </row>
    <row r="118" spans="21:22">
      <c r="U118" s="165"/>
      <c r="V118" s="138"/>
    </row>
    <row r="119" spans="21:22">
      <c r="U119" s="165"/>
      <c r="V119" s="138"/>
    </row>
    <row r="120" spans="21:22">
      <c r="U120" s="165"/>
      <c r="V120" s="138"/>
    </row>
    <row r="121" spans="21:22">
      <c r="U121" s="165"/>
      <c r="V121" s="138"/>
    </row>
    <row r="122" spans="21:22">
      <c r="U122" s="165"/>
      <c r="V122" s="138"/>
    </row>
    <row r="123" spans="21:22">
      <c r="U123" s="165"/>
      <c r="V123" s="138"/>
    </row>
    <row r="124" spans="21:22">
      <c r="U124" s="165"/>
      <c r="V124" s="138"/>
    </row>
    <row r="125" spans="21:22">
      <c r="U125" s="165"/>
      <c r="V125" s="138"/>
    </row>
    <row r="126" spans="21:22">
      <c r="U126" s="165"/>
      <c r="V126" s="138"/>
    </row>
    <row r="127" spans="21:22">
      <c r="U127" s="165"/>
      <c r="V127" s="138"/>
    </row>
    <row r="128" spans="21:22">
      <c r="U128" s="165"/>
      <c r="V128" s="138"/>
    </row>
    <row r="129" spans="21:22">
      <c r="U129" s="165"/>
      <c r="V129" s="138"/>
    </row>
    <row r="130" spans="21:22">
      <c r="U130" s="165"/>
      <c r="V130" s="138"/>
    </row>
    <row r="131" spans="21:22">
      <c r="U131" s="165"/>
      <c r="V131" s="138"/>
    </row>
    <row r="132" spans="21:22">
      <c r="U132" s="165"/>
      <c r="V132" s="138"/>
    </row>
    <row r="133" spans="21:22">
      <c r="U133" s="165"/>
      <c r="V133" s="138"/>
    </row>
    <row r="134" spans="21:22">
      <c r="U134" s="165"/>
      <c r="V134" s="138"/>
    </row>
    <row r="135" spans="21:22">
      <c r="U135" s="165"/>
      <c r="V135" s="138"/>
    </row>
    <row r="136" spans="21:22">
      <c r="U136" s="165"/>
      <c r="V136" s="138"/>
    </row>
    <row r="137" spans="21:22">
      <c r="U137" s="165"/>
      <c r="V137" s="138"/>
    </row>
    <row r="138" spans="21:22">
      <c r="U138" s="165"/>
      <c r="V138" s="138"/>
    </row>
    <row r="139" spans="21:22">
      <c r="U139" s="165"/>
      <c r="V139" s="138"/>
    </row>
    <row r="140" spans="21:22">
      <c r="U140" s="165"/>
      <c r="V140" s="138"/>
    </row>
    <row r="141" spans="21:22">
      <c r="U141" s="165"/>
      <c r="V141" s="138"/>
    </row>
    <row r="142" spans="21:22">
      <c r="U142" s="165"/>
      <c r="V142" s="138"/>
    </row>
    <row r="143" spans="21:22">
      <c r="U143" s="165"/>
      <c r="V143" s="138"/>
    </row>
    <row r="144" spans="21:22">
      <c r="U144" s="165"/>
      <c r="V144" s="138"/>
    </row>
    <row r="145" spans="21:22">
      <c r="U145" s="165"/>
      <c r="V145" s="138"/>
    </row>
    <row r="146" spans="21:22">
      <c r="U146" s="165"/>
      <c r="V146" s="138"/>
    </row>
    <row r="147" spans="21:22">
      <c r="U147" s="165"/>
      <c r="V147" s="138"/>
    </row>
    <row r="148" spans="21:22">
      <c r="U148" s="165"/>
      <c r="V148" s="138"/>
    </row>
    <row r="149" spans="21:22">
      <c r="U149" s="165"/>
      <c r="V149" s="138"/>
    </row>
    <row r="150" spans="21:22">
      <c r="U150" s="165"/>
      <c r="V150" s="138"/>
    </row>
    <row r="151" spans="21:22">
      <c r="U151" s="165"/>
      <c r="V151" s="138"/>
    </row>
    <row r="152" spans="21:22">
      <c r="U152" s="165"/>
      <c r="V152" s="138"/>
    </row>
    <row r="153" spans="21:22">
      <c r="U153" s="165"/>
      <c r="V153" s="138"/>
    </row>
    <row r="154" spans="21:22">
      <c r="U154" s="165"/>
      <c r="V154" s="138"/>
    </row>
    <row r="155" spans="21:22">
      <c r="U155" s="165"/>
      <c r="V155" s="138"/>
    </row>
    <row r="156" spans="21:22">
      <c r="U156" s="165"/>
      <c r="V156" s="138"/>
    </row>
    <row r="157" spans="21:22">
      <c r="U157" s="165"/>
      <c r="V157" s="138"/>
    </row>
    <row r="158" spans="21:22">
      <c r="U158" s="165"/>
      <c r="V158" s="138"/>
    </row>
    <row r="159" spans="21:22">
      <c r="U159" s="165"/>
      <c r="V159" s="138"/>
    </row>
    <row r="160" spans="21:22">
      <c r="U160" s="165"/>
      <c r="V160" s="138"/>
    </row>
    <row r="161" spans="21:22">
      <c r="U161" s="165"/>
      <c r="V161" s="138"/>
    </row>
    <row r="162" spans="21:22">
      <c r="U162" s="165"/>
      <c r="V162" s="138"/>
    </row>
    <row r="163" spans="21:22">
      <c r="U163" s="165"/>
      <c r="V163" s="138"/>
    </row>
    <row r="164" spans="21:22">
      <c r="U164" s="165"/>
      <c r="V164" s="138"/>
    </row>
    <row r="165" spans="21:22">
      <c r="U165" s="165"/>
      <c r="V165" s="138"/>
    </row>
    <row r="166" spans="21:22">
      <c r="U166" s="165"/>
      <c r="V166" s="138"/>
    </row>
    <row r="167" spans="21:22">
      <c r="U167" s="165"/>
      <c r="V167" s="138"/>
    </row>
    <row r="168" spans="21:22">
      <c r="U168" s="165"/>
      <c r="V168" s="138"/>
    </row>
    <row r="169" spans="21:22">
      <c r="U169" s="165"/>
      <c r="V169" s="138"/>
    </row>
    <row r="170" spans="21:22">
      <c r="U170" s="165"/>
      <c r="V170" s="138"/>
    </row>
    <row r="171" spans="21:22">
      <c r="U171" s="165"/>
      <c r="V171" s="138"/>
    </row>
    <row r="172" spans="21:22">
      <c r="U172" s="165"/>
      <c r="V172" s="138"/>
    </row>
    <row r="173" spans="21:22">
      <c r="U173" s="165"/>
      <c r="V173" s="138"/>
    </row>
    <row r="174" spans="21:22">
      <c r="U174" s="165"/>
      <c r="V174" s="138"/>
    </row>
    <row r="175" spans="21:22">
      <c r="U175" s="165"/>
      <c r="V175" s="138"/>
    </row>
    <row r="176" spans="21:22">
      <c r="U176" s="165"/>
      <c r="V176" s="138"/>
    </row>
    <row r="177" spans="21:22">
      <c r="U177" s="165"/>
      <c r="V177" s="138"/>
    </row>
    <row r="178" spans="21:22">
      <c r="U178" s="165"/>
      <c r="V178" s="138"/>
    </row>
    <row r="179" spans="21:22">
      <c r="U179" s="165"/>
      <c r="V179" s="138"/>
    </row>
    <row r="180" spans="21:22">
      <c r="U180" s="165"/>
      <c r="V180" s="138"/>
    </row>
    <row r="181" spans="21:22">
      <c r="U181" s="165"/>
      <c r="V181" s="138"/>
    </row>
    <row r="182" spans="21:22">
      <c r="U182" s="165"/>
      <c r="V182" s="138"/>
    </row>
    <row r="183" spans="21:22">
      <c r="U183" s="165"/>
      <c r="V183" s="138"/>
    </row>
    <row r="184" spans="21:22">
      <c r="U184" s="165"/>
      <c r="V184" s="138"/>
    </row>
    <row r="185" spans="21:22">
      <c r="U185" s="165"/>
      <c r="V185" s="138"/>
    </row>
    <row r="186" spans="21:22">
      <c r="U186" s="165"/>
      <c r="V186" s="138"/>
    </row>
    <row r="187" spans="21:22">
      <c r="U187" s="165"/>
      <c r="V187" s="138"/>
    </row>
    <row r="188" spans="21:22">
      <c r="U188" s="165"/>
      <c r="V188" s="138"/>
    </row>
    <row r="189" spans="21:22">
      <c r="U189" s="165"/>
      <c r="V189" s="138"/>
    </row>
    <row r="190" spans="21:22">
      <c r="U190" s="165"/>
      <c r="V190" s="138"/>
    </row>
    <row r="191" spans="21:22">
      <c r="U191" s="165"/>
      <c r="V191" s="138"/>
    </row>
    <row r="192" spans="21:22">
      <c r="U192" s="165"/>
      <c r="V192" s="138"/>
    </row>
    <row r="193" spans="21:22">
      <c r="U193" s="165"/>
      <c r="V193" s="138"/>
    </row>
    <row r="194" spans="21:22">
      <c r="U194" s="165"/>
      <c r="V194" s="138"/>
    </row>
    <row r="195" spans="21:22">
      <c r="U195" s="165"/>
      <c r="V195" s="138"/>
    </row>
    <row r="196" spans="21:22">
      <c r="U196" s="165"/>
      <c r="V196" s="138"/>
    </row>
    <row r="197" spans="21:22">
      <c r="U197" s="165"/>
      <c r="V197" s="138"/>
    </row>
    <row r="198" spans="21:22">
      <c r="U198" s="165"/>
      <c r="V198" s="138"/>
    </row>
    <row r="199" spans="21:22">
      <c r="U199" s="165"/>
      <c r="V199" s="138"/>
    </row>
    <row r="200" spans="21:22">
      <c r="U200" s="165"/>
      <c r="V200" s="138"/>
    </row>
    <row r="201" spans="21:22">
      <c r="U201" s="165"/>
      <c r="V201" s="138"/>
    </row>
    <row r="202" spans="21:22">
      <c r="U202" s="165"/>
      <c r="V202" s="138"/>
    </row>
    <row r="203" spans="21:22">
      <c r="U203" s="165"/>
      <c r="V203" s="138"/>
    </row>
    <row r="204" spans="21:22">
      <c r="U204" s="165"/>
      <c r="V204" s="138"/>
    </row>
    <row r="205" spans="21:22">
      <c r="U205" s="165"/>
      <c r="V205" s="138"/>
    </row>
    <row r="206" spans="21:22">
      <c r="U206" s="165"/>
      <c r="V206" s="138"/>
    </row>
    <row r="207" spans="21:22">
      <c r="U207" s="165"/>
      <c r="V207" s="138"/>
    </row>
    <row r="208" spans="21:22">
      <c r="U208" s="165"/>
      <c r="V208" s="138"/>
    </row>
    <row r="209" spans="21:22">
      <c r="U209" s="165"/>
      <c r="V209" s="138"/>
    </row>
    <row r="210" spans="21:22">
      <c r="U210" s="165"/>
      <c r="V210" s="138"/>
    </row>
    <row r="211" spans="21:22">
      <c r="U211" s="165"/>
      <c r="V211" s="138"/>
    </row>
    <row r="212" spans="21:22">
      <c r="U212" s="165"/>
      <c r="V212" s="138"/>
    </row>
    <row r="213" spans="21:22">
      <c r="U213" s="165"/>
      <c r="V213" s="138"/>
    </row>
    <row r="214" spans="21:22">
      <c r="U214" s="165"/>
      <c r="V214" s="138"/>
    </row>
    <row r="215" spans="21:22">
      <c r="U215" s="165"/>
      <c r="V215" s="138"/>
    </row>
    <row r="216" spans="21:22">
      <c r="U216" s="165"/>
      <c r="V216" s="138"/>
    </row>
    <row r="217" spans="21:22">
      <c r="U217" s="165"/>
      <c r="V217" s="138"/>
    </row>
    <row r="218" spans="21:22">
      <c r="U218" s="165"/>
      <c r="V218" s="138"/>
    </row>
    <row r="219" spans="21:22">
      <c r="U219" s="165"/>
      <c r="V219" s="138"/>
    </row>
    <row r="220" spans="21:22">
      <c r="U220" s="165"/>
      <c r="V220" s="138"/>
    </row>
    <row r="221" spans="21:22">
      <c r="U221" s="165"/>
      <c r="V221" s="138"/>
    </row>
    <row r="222" spans="21:22">
      <c r="U222" s="165"/>
      <c r="V222" s="138"/>
    </row>
    <row r="223" spans="21:22">
      <c r="U223" s="165"/>
      <c r="V223" s="138"/>
    </row>
    <row r="224" spans="21:22">
      <c r="U224" s="165"/>
      <c r="V224" s="138"/>
    </row>
    <row r="225" spans="21:22">
      <c r="U225" s="165"/>
      <c r="V225" s="138"/>
    </row>
    <row r="226" spans="21:22">
      <c r="U226" s="165"/>
      <c r="V226" s="138"/>
    </row>
    <row r="227" spans="21:22">
      <c r="U227" s="165"/>
      <c r="V227" s="138"/>
    </row>
    <row r="228" spans="21:22">
      <c r="U228" s="165"/>
      <c r="V228" s="138"/>
    </row>
    <row r="229" spans="21:22">
      <c r="U229" s="165"/>
      <c r="V229" s="138"/>
    </row>
    <row r="230" spans="21:22">
      <c r="U230" s="165"/>
      <c r="V230" s="138"/>
    </row>
    <row r="231" spans="21:22">
      <c r="U231" s="165"/>
      <c r="V231" s="138"/>
    </row>
    <row r="232" spans="21:22">
      <c r="U232" s="165"/>
      <c r="V232" s="138"/>
    </row>
    <row r="233" spans="21:22">
      <c r="U233" s="165"/>
      <c r="V233" s="138"/>
    </row>
    <row r="234" spans="21:22">
      <c r="U234" s="165"/>
      <c r="V234" s="138"/>
    </row>
    <row r="235" spans="21:22">
      <c r="U235" s="165"/>
      <c r="V235" s="138"/>
    </row>
  </sheetData>
  <sheetProtection selectLockedCells="1"/>
  <mergeCells count="24">
    <mergeCell ref="O9:Z9"/>
    <mergeCell ref="A1:AA1"/>
    <mergeCell ref="A2:AA2"/>
    <mergeCell ref="L4:M4"/>
    <mergeCell ref="R4:S4"/>
    <mergeCell ref="U4:AA4"/>
    <mergeCell ref="B5:H5"/>
    <mergeCell ref="L5:M5"/>
    <mergeCell ref="R5:S5"/>
    <mergeCell ref="U5:AA6"/>
    <mergeCell ref="B6:H6"/>
    <mergeCell ref="L6:M6"/>
    <mergeCell ref="R6:S6"/>
    <mergeCell ref="B4:C4"/>
    <mergeCell ref="AD11:AG11"/>
    <mergeCell ref="A12:H12"/>
    <mergeCell ref="I12:O12"/>
    <mergeCell ref="P12:V12"/>
    <mergeCell ref="W12:AA12"/>
    <mergeCell ref="AD13:AF13"/>
    <mergeCell ref="AD21:AG21"/>
    <mergeCell ref="B29:F29"/>
    <mergeCell ref="J29:N29"/>
    <mergeCell ref="J31:K31"/>
  </mergeCells>
  <dataValidations count="3">
    <dataValidation allowBlank="1" showInputMessage="1" showErrorMessage="1" promptTitle="Cost to be Adjusted" prompt="Should equal cell in column V.  It may be off by a few cents due to rounding." sqref="H16:H27" xr:uid="{A9EF8A2D-CE73-4E5B-8639-4D58FB95C155}"/>
    <dataValidation allowBlank="1" showInputMessage="1" showErrorMessage="1" promptTitle="Original Expense" prompt="Should equal cell in column W.  It may be off by a few cents due to rounding." sqref="G16:G27" xr:uid="{7598CA08-3242-4A14-8D76-3FA65C602EED}"/>
    <dataValidation allowBlank="1" showInputMessage="1" showErrorMessage="1" promptTitle="Effective &amp; End Dates" prompt="Permanent Funding Source Change: Use MM/DD/YY and note Indefinite for the End Date._x000a__x000a_One-Time Funding Source Change - One Pay Period:  Use MM/YYYY._x000a__x000a_One-Time Funding Source Change - On-Going (Multiple Pay Periods): Use MM/YYYY for the Start and End Dates." sqref="R5:S6" xr:uid="{E0B1F019-9032-4E85-9A40-B6F3AD4D68D6}"/>
  </dataValidations>
  <printOptions horizontalCentered="1"/>
  <pageMargins left="0.2" right="0.2" top="1" bottom="0.5" header="0.25" footer="0.3"/>
  <pageSetup scale="54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A38331E9-1D3D-44EC-B8A2-4CDB59A2595B}">
          <x14:formula1>
            <xm:f>List!$A$2:$A$3</xm:f>
          </x14:formula1>
          <xm:sqref>R4:S4</xm:sqref>
        </x14:dataValidation>
        <x14:dataValidation type="list" allowBlank="1" showInputMessage="1" showErrorMessage="1" xr:uid="{6CC3A127-5E9A-46D2-9A41-3BA069CB7F61}">
          <x14:formula1>
            <xm:f>List!$C$2:$C$4</xm:f>
          </x14:formula1>
          <xm:sqref>C16:C27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bbe2326-318d-4a6a-b4f2-fe4330988081" xsi:nil="true"/>
    <lcf76f155ced4ddcb4097134ff3c332f xmlns="e15b9e73-c977-4054-98ab-a31a3fb0ba9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EF24FE98A5794489482F1EED8BB33FE" ma:contentTypeVersion="17" ma:contentTypeDescription="Create a new document." ma:contentTypeScope="" ma:versionID="38248171f9b6f6f9de2b7f399f395952">
  <xsd:schema xmlns:xsd="http://www.w3.org/2001/XMLSchema" xmlns:xs="http://www.w3.org/2001/XMLSchema" xmlns:p="http://schemas.microsoft.com/office/2006/metadata/properties" xmlns:ns2="e15b9e73-c977-4054-98ab-a31a3fb0ba9e" xmlns:ns3="8bbe2326-318d-4a6a-b4f2-fe4330988081" targetNamespace="http://schemas.microsoft.com/office/2006/metadata/properties" ma:root="true" ma:fieldsID="243e7bb699b15ee04bcac93031a576b9" ns2:_="" ns3:_="">
    <xsd:import namespace="e15b9e73-c977-4054-98ab-a31a3fb0ba9e"/>
    <xsd:import namespace="8bbe2326-318d-4a6a-b4f2-fe433098808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LengthInSeconds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5b9e73-c977-4054-98ab-a31a3fb0ba9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9ea4fd07-bb52-4003-87b7-be487053746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be2326-318d-4a6a-b4f2-fe4330988081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574eed02-18ea-4b50-ab8c-d324e9bdf24e}" ma:internalName="TaxCatchAll" ma:showField="CatchAllData" ma:web="8bbe2326-318d-4a6a-b4f2-fe433098808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1C59CA0-0A10-4E3F-8CD5-EA7330D96521}">
  <ds:schemaRefs>
    <ds:schemaRef ds:uri="http://purl.org/dc/elements/1.1/"/>
    <ds:schemaRef ds:uri="http://purl.org/dc/dcmitype/"/>
    <ds:schemaRef ds:uri="http://schemas.microsoft.com/office/2006/documentManagement/types"/>
    <ds:schemaRef ds:uri="http://www.w3.org/XML/1998/namespace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8bbe2326-318d-4a6a-b4f2-fe4330988081"/>
    <ds:schemaRef ds:uri="e15b9e73-c977-4054-98ab-a31a3fb0ba9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9884444A-8D0B-4C6F-8178-95F8906E332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38FA21A-B3D4-42D4-9A71-25922746D6B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By Employee</vt:lpstr>
      <vt:lpstr>DBT Change by Multi-HC PSN</vt:lpstr>
      <vt:lpstr>List</vt:lpstr>
      <vt:lpstr>'1 CFS'!Print_Area</vt:lpstr>
      <vt:lpstr>'2 CFS by Employee'!Print_Area</vt:lpstr>
      <vt:lpstr>'3 CFSs'!Print_Area</vt:lpstr>
      <vt:lpstr>'By Employee'!Print_Area</vt:lpstr>
      <vt:lpstr>'DBT Change by Multi-HC PSN'!Print_Area</vt:lpstr>
    </vt:vector>
  </TitlesOfParts>
  <Manager/>
  <Company>College Of Science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alarrabure</dc:creator>
  <cp:keywords/>
  <dc:description/>
  <cp:lastModifiedBy>Debbie Chavez</cp:lastModifiedBy>
  <cp:revision/>
  <cp:lastPrinted>2024-05-01T18:28:30Z</cp:lastPrinted>
  <dcterms:created xsi:type="dcterms:W3CDTF">2014-04-10T21:35:46Z</dcterms:created>
  <dcterms:modified xsi:type="dcterms:W3CDTF">2026-07-09T16:57:49Z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0x010100FEF24FE98A5794489482F1EED8BB33FE</vt:lpwstr>
  </property>
  <property fmtid="{D5CDD505-2E9C-101B-9397-08002B2CF9AE}" pid="3" name="MediaServiceImageTags">
    <vt:lpwstr/>
  </property>
</Properties>
</file>