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csupomona.sharepoint.com/sites/budget1/Shared Documents/BP&amp;A/Website/Debbie/website/FY26.27/"/>
    </mc:Choice>
  </mc:AlternateContent>
  <xr:revisionPtr revIDLastSave="0" documentId="8_{73643A09-AAF4-4624-9C48-B65C7AB34BD3}" xr6:coauthVersionLast="47" xr6:coauthVersionMax="47" xr10:uidLastSave="{00000000-0000-0000-0000-000000000000}"/>
  <bookViews>
    <workbookView xWindow="-110" yWindow="-110" windowWidth="25820" windowHeight="13900" xr2:uid="{1C732ACE-8053-42DF-9E23-99FCA1B45077}"/>
  </bookViews>
  <sheets>
    <sheet name="PBA" sheetId="1" r:id="rId1"/>
    <sheet name="PBA Examples" sheetId="6" r:id="rId2"/>
    <sheet name="PBA Ex Archive" sheetId="5" state="hidden" r:id="rId3"/>
    <sheet name="Guidelines" sheetId="3" r:id="rId4"/>
    <sheet name="List" sheetId="7" state="hidden" r:id="rId5"/>
    <sheet name="Lists" sheetId="4" state="hidden" r:id="rId6"/>
  </sheets>
  <definedNames>
    <definedName name="_xlnm._FilterDatabase" localSheetId="0" hidden="1">PBA!$B$15:$Y$35</definedName>
    <definedName name="_xlnm._FilterDatabase" localSheetId="1" hidden="1">'PBA Examples'!$B$15:$Y$57</definedName>
    <definedName name="_xlnm.Print_Area" localSheetId="0">PBA!$B:$R</definedName>
    <definedName name="_xlnm.Print_Area" localSheetId="2">'PBA Ex Archive'!$A$1:$R$57</definedName>
    <definedName name="_xlnm.Print_Area" localSheetId="1">'PBA Examples'!$B$1:$R$47</definedName>
    <definedName name="_xlnm.Print_Titles" localSheetId="0">PBA!$13:$15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55" i="6" l="1"/>
  <c r="C49" i="6"/>
  <c r="D49" i="6" s="1"/>
  <c r="N6" i="1"/>
  <c r="N5" i="1"/>
  <c r="N4" i="1"/>
  <c r="K5" i="1"/>
  <c r="K4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16" i="1"/>
  <c r="T159" i="1"/>
  <c r="Y159" i="1"/>
  <c r="T160" i="1"/>
  <c r="Y160" i="1"/>
  <c r="E159" i="1"/>
  <c r="N159" i="1"/>
  <c r="O159" i="1" s="1"/>
  <c r="P159" i="1"/>
  <c r="E160" i="1"/>
  <c r="N160" i="1"/>
  <c r="O160" i="1"/>
  <c r="P160" i="1"/>
  <c r="T62" i="6"/>
  <c r="T63" i="6"/>
  <c r="T64" i="6"/>
  <c r="T65" i="6"/>
  <c r="T66" i="6"/>
  <c r="T67" i="6"/>
  <c r="T68" i="6"/>
  <c r="T69" i="6"/>
  <c r="T70" i="6"/>
  <c r="T71" i="6"/>
  <c r="Y47" i="6"/>
  <c r="Y48" i="6"/>
  <c r="Y49" i="6"/>
  <c r="Y50" i="6"/>
  <c r="Y51" i="6"/>
  <c r="Y52" i="6"/>
  <c r="Y53" i="6"/>
  <c r="Y54" i="6"/>
  <c r="Y55" i="6"/>
  <c r="Y56" i="6"/>
  <c r="Y57" i="6"/>
  <c r="Y58" i="6"/>
  <c r="Y59" i="6"/>
  <c r="Y60" i="6"/>
  <c r="Y61" i="6"/>
  <c r="Y62" i="6"/>
  <c r="Y63" i="6"/>
  <c r="Y64" i="6"/>
  <c r="Y65" i="6"/>
  <c r="Y66" i="6"/>
  <c r="Y67" i="6"/>
  <c r="Y68" i="6"/>
  <c r="Y69" i="6"/>
  <c r="Y70" i="6"/>
  <c r="Y71" i="6"/>
  <c r="AC32" i="1"/>
  <c r="T59" i="6"/>
  <c r="T60" i="6"/>
  <c r="T61" i="6"/>
  <c r="AB69" i="6"/>
  <c r="AE68" i="6"/>
  <c r="AD68" i="6"/>
  <c r="AE64" i="6"/>
  <c r="D58" i="6"/>
  <c r="C59" i="6"/>
  <c r="AC64" i="6" s="1"/>
  <c r="AC67" i="6" s="1"/>
  <c r="AF67" i="6" s="1"/>
  <c r="N54" i="6"/>
  <c r="O54" i="6"/>
  <c r="P54" i="6"/>
  <c r="N55" i="6"/>
  <c r="O55" i="6" s="1"/>
  <c r="P55" i="6"/>
  <c r="E54" i="6"/>
  <c r="T54" i="6"/>
  <c r="T55" i="6"/>
  <c r="T56" i="6"/>
  <c r="T57" i="6"/>
  <c r="T58" i="6"/>
  <c r="AB60" i="6"/>
  <c r="AE59" i="6"/>
  <c r="AD59" i="6"/>
  <c r="AE55" i="6"/>
  <c r="AC49" i="6"/>
  <c r="AC48" i="6"/>
  <c r="AC47" i="6"/>
  <c r="AF47" i="6" s="1"/>
  <c r="T48" i="6"/>
  <c r="T49" i="6"/>
  <c r="T50" i="6"/>
  <c r="T51" i="6"/>
  <c r="T52" i="6"/>
  <c r="T53" i="6"/>
  <c r="AC83" i="1"/>
  <c r="AF83" i="1" s="1"/>
  <c r="AC95" i="1"/>
  <c r="AF95" i="1" s="1"/>
  <c r="AC94" i="1"/>
  <c r="AF94" i="1" s="1"/>
  <c r="AC71" i="1"/>
  <c r="AF71" i="1" s="1"/>
  <c r="AC69" i="1"/>
  <c r="AF69" i="1" s="1"/>
  <c r="AC70" i="1"/>
  <c r="AF70" i="1" s="1"/>
  <c r="AC81" i="1"/>
  <c r="AF81" i="1" s="1"/>
  <c r="AC80" i="1"/>
  <c r="AC79" i="1"/>
  <c r="AF79" i="1" s="1"/>
  <c r="AC92" i="1"/>
  <c r="AF92" i="1" s="1"/>
  <c r="AC142" i="1"/>
  <c r="AF142" i="1" s="1"/>
  <c r="AC138" i="1"/>
  <c r="AF138" i="1" s="1"/>
  <c r="AE156" i="1"/>
  <c r="AF149" i="1" s="1"/>
  <c r="AD156" i="1"/>
  <c r="AC155" i="1"/>
  <c r="AF155" i="1" s="1"/>
  <c r="AC154" i="1"/>
  <c r="AF154" i="1" s="1"/>
  <c r="AC153" i="1"/>
  <c r="AF153" i="1" s="1"/>
  <c r="AC152" i="1"/>
  <c r="AC151" i="1"/>
  <c r="AF151" i="1" s="1"/>
  <c r="AC150" i="1"/>
  <c r="AF150" i="1" s="1"/>
  <c r="AE149" i="1"/>
  <c r="AE144" i="1"/>
  <c r="AF137" i="1" s="1"/>
  <c r="AD144" i="1"/>
  <c r="AC143" i="1"/>
  <c r="AF143" i="1" s="1"/>
  <c r="AC141" i="1"/>
  <c r="AF141" i="1" s="1"/>
  <c r="AC140" i="1"/>
  <c r="AF140" i="1" s="1"/>
  <c r="AC139" i="1"/>
  <c r="AE137" i="1"/>
  <c r="AE132" i="1"/>
  <c r="AF125" i="1" s="1"/>
  <c r="AD132" i="1"/>
  <c r="AC131" i="1"/>
  <c r="AF131" i="1" s="1"/>
  <c r="AC130" i="1"/>
  <c r="AF130" i="1" s="1"/>
  <c r="AC129" i="1"/>
  <c r="AF129" i="1" s="1"/>
  <c r="AC128" i="1"/>
  <c r="AF128" i="1" s="1"/>
  <c r="AC127" i="1"/>
  <c r="AF127" i="1" s="1"/>
  <c r="AC126" i="1"/>
  <c r="AF126" i="1" s="1"/>
  <c r="AE125" i="1"/>
  <c r="AE120" i="1"/>
  <c r="AF113" i="1" s="1"/>
  <c r="AD120" i="1"/>
  <c r="AC119" i="1"/>
  <c r="AF119" i="1" s="1"/>
  <c r="AC118" i="1"/>
  <c r="AF118" i="1" s="1"/>
  <c r="AC117" i="1"/>
  <c r="AF117" i="1" s="1"/>
  <c r="AC116" i="1"/>
  <c r="AC115" i="1"/>
  <c r="AF115" i="1" s="1"/>
  <c r="AC114" i="1"/>
  <c r="AF114" i="1" s="1"/>
  <c r="AE113" i="1"/>
  <c r="AE108" i="1"/>
  <c r="AF101" i="1" s="1"/>
  <c r="AD108" i="1"/>
  <c r="AC107" i="1"/>
  <c r="AF107" i="1" s="1"/>
  <c r="AC106" i="1"/>
  <c r="AF106" i="1" s="1"/>
  <c r="AC105" i="1"/>
  <c r="AF105" i="1" s="1"/>
  <c r="AC104" i="1"/>
  <c r="AC103" i="1"/>
  <c r="AF103" i="1" s="1"/>
  <c r="AC102" i="1"/>
  <c r="AF102" i="1" s="1"/>
  <c r="AE101" i="1"/>
  <c r="AE96" i="1"/>
  <c r="AF89" i="1" s="1"/>
  <c r="AD96" i="1"/>
  <c r="AC93" i="1"/>
  <c r="AF93" i="1" s="1"/>
  <c r="AC91" i="1"/>
  <c r="AC90" i="1"/>
  <c r="AF90" i="1" s="1"/>
  <c r="AE89" i="1"/>
  <c r="AE84" i="1"/>
  <c r="AF77" i="1" s="1"/>
  <c r="AD84" i="1"/>
  <c r="AC82" i="1"/>
  <c r="AF82" i="1" s="1"/>
  <c r="AC78" i="1"/>
  <c r="AF78" i="1" s="1"/>
  <c r="AE77" i="1"/>
  <c r="AE72" i="1"/>
  <c r="AF65" i="1" s="1"/>
  <c r="AD72" i="1"/>
  <c r="AC68" i="1"/>
  <c r="AF68" i="1" s="1"/>
  <c r="AC67" i="1"/>
  <c r="AC66" i="1"/>
  <c r="AF66" i="1" s="1"/>
  <c r="AE65" i="1"/>
  <c r="AE60" i="1"/>
  <c r="AF53" i="1" s="1"/>
  <c r="AD60" i="1"/>
  <c r="AC59" i="1"/>
  <c r="AF59" i="1" s="1"/>
  <c r="AC58" i="1"/>
  <c r="AF58" i="1" s="1"/>
  <c r="AC57" i="1"/>
  <c r="AF57" i="1" s="1"/>
  <c r="AC56" i="1"/>
  <c r="AF56" i="1" s="1"/>
  <c r="AC55" i="1"/>
  <c r="AC54" i="1"/>
  <c r="AF54" i="1" s="1"/>
  <c r="AE53" i="1"/>
  <c r="AC47" i="1"/>
  <c r="AC46" i="1"/>
  <c r="AC45" i="1"/>
  <c r="AF45" i="1" s="1"/>
  <c r="AC44" i="1"/>
  <c r="AC43" i="1"/>
  <c r="AC42" i="1"/>
  <c r="AF42" i="1" s="1"/>
  <c r="AC34" i="1"/>
  <c r="AC22" i="1"/>
  <c r="AC33" i="1"/>
  <c r="AC30" i="1"/>
  <c r="T36" i="1"/>
  <c r="Y36" i="1"/>
  <c r="T37" i="1"/>
  <c r="Y37" i="1"/>
  <c r="T38" i="1"/>
  <c r="Y38" i="1"/>
  <c r="T39" i="1"/>
  <c r="Y39" i="1"/>
  <c r="T40" i="1"/>
  <c r="Y40" i="1"/>
  <c r="T41" i="1"/>
  <c r="Y41" i="1"/>
  <c r="T42" i="1"/>
  <c r="Y42" i="1"/>
  <c r="T43" i="1"/>
  <c r="Y43" i="1"/>
  <c r="T44" i="1"/>
  <c r="Y44" i="1"/>
  <c r="T45" i="1"/>
  <c r="Y45" i="1"/>
  <c r="T46" i="1"/>
  <c r="Y46" i="1"/>
  <c r="T47" i="1"/>
  <c r="Y47" i="1"/>
  <c r="T48" i="1"/>
  <c r="Y48" i="1"/>
  <c r="T49" i="1"/>
  <c r="Y49" i="1"/>
  <c r="T50" i="1"/>
  <c r="Y50" i="1"/>
  <c r="T51" i="1"/>
  <c r="Y51" i="1"/>
  <c r="T52" i="1"/>
  <c r="Y52" i="1"/>
  <c r="T53" i="1"/>
  <c r="Y53" i="1"/>
  <c r="T54" i="1"/>
  <c r="Y54" i="1"/>
  <c r="T55" i="1"/>
  <c r="Y55" i="1"/>
  <c r="T56" i="1"/>
  <c r="Y56" i="1"/>
  <c r="T57" i="1"/>
  <c r="Y57" i="1"/>
  <c r="T58" i="1"/>
  <c r="Y58" i="1"/>
  <c r="T59" i="1"/>
  <c r="Y59" i="1"/>
  <c r="T60" i="1"/>
  <c r="Y60" i="1"/>
  <c r="T61" i="1"/>
  <c r="Y61" i="1"/>
  <c r="T62" i="1"/>
  <c r="Y62" i="1"/>
  <c r="T63" i="1"/>
  <c r="Y63" i="1"/>
  <c r="T64" i="1"/>
  <c r="Y64" i="1"/>
  <c r="T65" i="1"/>
  <c r="Y65" i="1"/>
  <c r="T66" i="1"/>
  <c r="Y66" i="1"/>
  <c r="T67" i="1"/>
  <c r="Y67" i="1"/>
  <c r="T68" i="1"/>
  <c r="Y68" i="1"/>
  <c r="T69" i="1"/>
  <c r="Y69" i="1"/>
  <c r="T70" i="1"/>
  <c r="Y70" i="1"/>
  <c r="T71" i="1"/>
  <c r="Y71" i="1"/>
  <c r="T72" i="1"/>
  <c r="Y72" i="1"/>
  <c r="T73" i="1"/>
  <c r="Y73" i="1"/>
  <c r="T74" i="1"/>
  <c r="Y74" i="1"/>
  <c r="T75" i="1"/>
  <c r="Y75" i="1"/>
  <c r="T76" i="1"/>
  <c r="Y76" i="1"/>
  <c r="T77" i="1"/>
  <c r="Y77" i="1"/>
  <c r="T78" i="1"/>
  <c r="Y78" i="1"/>
  <c r="T79" i="1"/>
  <c r="Y79" i="1"/>
  <c r="T80" i="1"/>
  <c r="Y80" i="1"/>
  <c r="T81" i="1"/>
  <c r="Y81" i="1"/>
  <c r="T82" i="1"/>
  <c r="Y82" i="1"/>
  <c r="T83" i="1"/>
  <c r="Y83" i="1"/>
  <c r="T84" i="1"/>
  <c r="Y84" i="1"/>
  <c r="T85" i="1"/>
  <c r="Y85" i="1"/>
  <c r="T86" i="1"/>
  <c r="Y86" i="1"/>
  <c r="T87" i="1"/>
  <c r="Y87" i="1"/>
  <c r="T88" i="1"/>
  <c r="Y88" i="1"/>
  <c r="T89" i="1"/>
  <c r="Y89" i="1"/>
  <c r="T90" i="1"/>
  <c r="Y90" i="1"/>
  <c r="T91" i="1"/>
  <c r="Y91" i="1"/>
  <c r="T92" i="1"/>
  <c r="Y92" i="1"/>
  <c r="T93" i="1"/>
  <c r="Y93" i="1"/>
  <c r="T94" i="1"/>
  <c r="Y94" i="1"/>
  <c r="T95" i="1"/>
  <c r="Y95" i="1"/>
  <c r="T96" i="1"/>
  <c r="Y96" i="1"/>
  <c r="T97" i="1"/>
  <c r="Y97" i="1"/>
  <c r="T98" i="1"/>
  <c r="Y98" i="1"/>
  <c r="T99" i="1"/>
  <c r="Y99" i="1"/>
  <c r="T100" i="1"/>
  <c r="Y100" i="1"/>
  <c r="T101" i="1"/>
  <c r="Y101" i="1"/>
  <c r="T102" i="1"/>
  <c r="Y102" i="1"/>
  <c r="T103" i="1"/>
  <c r="Y103" i="1"/>
  <c r="T104" i="1"/>
  <c r="Y104" i="1"/>
  <c r="T105" i="1"/>
  <c r="Y105" i="1"/>
  <c r="T106" i="1"/>
  <c r="Y106" i="1"/>
  <c r="T107" i="1"/>
  <c r="Y107" i="1"/>
  <c r="T108" i="1"/>
  <c r="Y108" i="1"/>
  <c r="T109" i="1"/>
  <c r="Y109" i="1"/>
  <c r="T110" i="1"/>
  <c r="Y110" i="1"/>
  <c r="T111" i="1"/>
  <c r="Y111" i="1"/>
  <c r="T112" i="1"/>
  <c r="Y112" i="1"/>
  <c r="T113" i="1"/>
  <c r="Y113" i="1"/>
  <c r="T114" i="1"/>
  <c r="Y114" i="1"/>
  <c r="T115" i="1"/>
  <c r="Y115" i="1"/>
  <c r="T116" i="1"/>
  <c r="Y116" i="1"/>
  <c r="T117" i="1"/>
  <c r="Y117" i="1"/>
  <c r="T118" i="1"/>
  <c r="Y118" i="1"/>
  <c r="T119" i="1"/>
  <c r="Y119" i="1"/>
  <c r="T120" i="1"/>
  <c r="Y120" i="1"/>
  <c r="T121" i="1"/>
  <c r="Y121" i="1"/>
  <c r="T122" i="1"/>
  <c r="Y122" i="1"/>
  <c r="T123" i="1"/>
  <c r="Y123" i="1"/>
  <c r="T124" i="1"/>
  <c r="Y124" i="1"/>
  <c r="T125" i="1"/>
  <c r="Y125" i="1"/>
  <c r="T126" i="1"/>
  <c r="Y126" i="1"/>
  <c r="T127" i="1"/>
  <c r="Y127" i="1"/>
  <c r="T128" i="1"/>
  <c r="Y128" i="1"/>
  <c r="T129" i="1"/>
  <c r="Y129" i="1"/>
  <c r="T130" i="1"/>
  <c r="Y130" i="1"/>
  <c r="T131" i="1"/>
  <c r="Y131" i="1"/>
  <c r="T132" i="1"/>
  <c r="Y132" i="1"/>
  <c r="T133" i="1"/>
  <c r="Y133" i="1"/>
  <c r="T134" i="1"/>
  <c r="Y134" i="1"/>
  <c r="T135" i="1"/>
  <c r="Y135" i="1"/>
  <c r="T136" i="1"/>
  <c r="Y136" i="1"/>
  <c r="T137" i="1"/>
  <c r="Y137" i="1"/>
  <c r="T138" i="1"/>
  <c r="Y138" i="1"/>
  <c r="T139" i="1"/>
  <c r="Y139" i="1"/>
  <c r="T140" i="1"/>
  <c r="Y140" i="1"/>
  <c r="T141" i="1"/>
  <c r="Y141" i="1"/>
  <c r="T142" i="1"/>
  <c r="Y142" i="1"/>
  <c r="T143" i="1"/>
  <c r="Y143" i="1"/>
  <c r="T144" i="1"/>
  <c r="Y144" i="1"/>
  <c r="T145" i="1"/>
  <c r="Y145" i="1"/>
  <c r="T146" i="1"/>
  <c r="Y146" i="1"/>
  <c r="T147" i="1"/>
  <c r="Y147" i="1"/>
  <c r="T148" i="1"/>
  <c r="Y148" i="1"/>
  <c r="T149" i="1"/>
  <c r="Y149" i="1"/>
  <c r="T150" i="1"/>
  <c r="Y150" i="1"/>
  <c r="T151" i="1"/>
  <c r="Y151" i="1"/>
  <c r="T152" i="1"/>
  <c r="Y152" i="1"/>
  <c r="T153" i="1"/>
  <c r="Y153" i="1"/>
  <c r="T154" i="1"/>
  <c r="Y154" i="1"/>
  <c r="T155" i="1"/>
  <c r="Y155" i="1"/>
  <c r="T156" i="1"/>
  <c r="Y156" i="1"/>
  <c r="T157" i="1"/>
  <c r="Y157" i="1"/>
  <c r="T158" i="1"/>
  <c r="Y158" i="1"/>
  <c r="C50" i="6" l="1"/>
  <c r="AC56" i="6"/>
  <c r="AF56" i="6" s="1"/>
  <c r="D50" i="6"/>
  <c r="AC60" i="1"/>
  <c r="AC144" i="1"/>
  <c r="AC84" i="1"/>
  <c r="AC108" i="1"/>
  <c r="AC72" i="1"/>
  <c r="AC96" i="1"/>
  <c r="AF91" i="1"/>
  <c r="AF96" i="1" s="1"/>
  <c r="AC156" i="1"/>
  <c r="AF139" i="1"/>
  <c r="AF144" i="1" s="1"/>
  <c r="AC120" i="1"/>
  <c r="AF64" i="6"/>
  <c r="AC65" i="6"/>
  <c r="AC66" i="6"/>
  <c r="AF66" i="6" s="1"/>
  <c r="AC57" i="6"/>
  <c r="AF57" i="6" s="1"/>
  <c r="AC58" i="6"/>
  <c r="AF58" i="6" s="1"/>
  <c r="AF55" i="6"/>
  <c r="AF152" i="1"/>
  <c r="AF132" i="1"/>
  <c r="AG128" i="1" s="1"/>
  <c r="AC132" i="1"/>
  <c r="AF116" i="1"/>
  <c r="AF104" i="1"/>
  <c r="AF108" i="1" s="1"/>
  <c r="AG103" i="1" s="1"/>
  <c r="AF80" i="1"/>
  <c r="AF67" i="1"/>
  <c r="AF72" i="1" s="1"/>
  <c r="AF55" i="1"/>
  <c r="N48" i="6"/>
  <c r="O48" i="6" s="1"/>
  <c r="P48" i="6"/>
  <c r="E49" i="6"/>
  <c r="N49" i="6"/>
  <c r="O49" i="6" s="1"/>
  <c r="P49" i="6"/>
  <c r="E50" i="6"/>
  <c r="N50" i="6"/>
  <c r="O50" i="6" s="1"/>
  <c r="P50" i="6"/>
  <c r="E51" i="6"/>
  <c r="N51" i="6"/>
  <c r="O51" i="6" s="1"/>
  <c r="P51" i="6"/>
  <c r="E52" i="6"/>
  <c r="N52" i="6"/>
  <c r="O52" i="6" s="1"/>
  <c r="P52" i="6"/>
  <c r="E53" i="6"/>
  <c r="N53" i="6"/>
  <c r="O53" i="6" s="1"/>
  <c r="P53" i="6"/>
  <c r="N56" i="6"/>
  <c r="O56" i="6" s="1"/>
  <c r="P56" i="6"/>
  <c r="N57" i="6"/>
  <c r="O57" i="6" s="1"/>
  <c r="P57" i="6"/>
  <c r="E58" i="6"/>
  <c r="N58" i="6"/>
  <c r="O58" i="6"/>
  <c r="P58" i="6"/>
  <c r="E59" i="6"/>
  <c r="N59" i="6"/>
  <c r="O59" i="6" s="1"/>
  <c r="P59" i="6"/>
  <c r="E60" i="6"/>
  <c r="N60" i="6"/>
  <c r="O60" i="6" s="1"/>
  <c r="P60" i="6"/>
  <c r="E61" i="6"/>
  <c r="N61" i="6"/>
  <c r="O61" i="6" s="1"/>
  <c r="P61" i="6"/>
  <c r="E62" i="6"/>
  <c r="N62" i="6"/>
  <c r="O62" i="6"/>
  <c r="P62" i="6"/>
  <c r="E63" i="6"/>
  <c r="N63" i="6"/>
  <c r="O63" i="6" s="1"/>
  <c r="P63" i="6"/>
  <c r="E64" i="6"/>
  <c r="N64" i="6"/>
  <c r="O64" i="6" s="1"/>
  <c r="P64" i="6"/>
  <c r="E65" i="6"/>
  <c r="N65" i="6"/>
  <c r="O65" i="6" s="1"/>
  <c r="P65" i="6"/>
  <c r="E66" i="6"/>
  <c r="N66" i="6"/>
  <c r="O66" i="6" s="1"/>
  <c r="P66" i="6"/>
  <c r="E67" i="6"/>
  <c r="N67" i="6"/>
  <c r="O67" i="6" s="1"/>
  <c r="P67" i="6"/>
  <c r="E68" i="6"/>
  <c r="N68" i="6"/>
  <c r="O68" i="6"/>
  <c r="P68" i="6"/>
  <c r="E69" i="6"/>
  <c r="N69" i="6"/>
  <c r="O69" i="6" s="1"/>
  <c r="P69" i="6"/>
  <c r="E70" i="6"/>
  <c r="N70" i="6"/>
  <c r="O70" i="6" s="1"/>
  <c r="P70" i="6"/>
  <c r="E71" i="6"/>
  <c r="N71" i="6"/>
  <c r="O71" i="6"/>
  <c r="P71" i="6"/>
  <c r="E101" i="1"/>
  <c r="N101" i="1"/>
  <c r="O101" i="1" s="1"/>
  <c r="P101" i="1"/>
  <c r="E102" i="1"/>
  <c r="N102" i="1"/>
  <c r="O102" i="1" s="1"/>
  <c r="P102" i="1"/>
  <c r="E103" i="1"/>
  <c r="N103" i="1"/>
  <c r="O103" i="1"/>
  <c r="P103" i="1"/>
  <c r="E104" i="1"/>
  <c r="N104" i="1"/>
  <c r="O104" i="1" s="1"/>
  <c r="P104" i="1"/>
  <c r="E105" i="1"/>
  <c r="N105" i="1"/>
  <c r="O105" i="1"/>
  <c r="P105" i="1"/>
  <c r="E106" i="1"/>
  <c r="N106" i="1"/>
  <c r="O106" i="1" s="1"/>
  <c r="P106" i="1"/>
  <c r="E107" i="1"/>
  <c r="N107" i="1"/>
  <c r="O107" i="1" s="1"/>
  <c r="P107" i="1"/>
  <c r="E108" i="1"/>
  <c r="N108" i="1"/>
  <c r="O108" i="1" s="1"/>
  <c r="P108" i="1"/>
  <c r="E109" i="1"/>
  <c r="N109" i="1"/>
  <c r="O109" i="1" s="1"/>
  <c r="P109" i="1"/>
  <c r="E110" i="1"/>
  <c r="N110" i="1"/>
  <c r="O110" i="1" s="1"/>
  <c r="P110" i="1"/>
  <c r="E111" i="1"/>
  <c r="N111" i="1"/>
  <c r="O111" i="1" s="1"/>
  <c r="P111" i="1"/>
  <c r="E112" i="1"/>
  <c r="N112" i="1"/>
  <c r="O112" i="1" s="1"/>
  <c r="P112" i="1"/>
  <c r="E113" i="1"/>
  <c r="N113" i="1"/>
  <c r="O113" i="1" s="1"/>
  <c r="P113" i="1"/>
  <c r="E114" i="1"/>
  <c r="N114" i="1"/>
  <c r="O114" i="1"/>
  <c r="P114" i="1"/>
  <c r="E115" i="1"/>
  <c r="N115" i="1"/>
  <c r="O115" i="1" s="1"/>
  <c r="P115" i="1"/>
  <c r="E116" i="1"/>
  <c r="N116" i="1"/>
  <c r="O116" i="1" s="1"/>
  <c r="P116" i="1"/>
  <c r="E117" i="1"/>
  <c r="N117" i="1"/>
  <c r="O117" i="1" s="1"/>
  <c r="P117" i="1"/>
  <c r="E118" i="1"/>
  <c r="N118" i="1"/>
  <c r="O118" i="1" s="1"/>
  <c r="P118" i="1"/>
  <c r="E119" i="1"/>
  <c r="N119" i="1"/>
  <c r="O119" i="1"/>
  <c r="P119" i="1"/>
  <c r="E120" i="1"/>
  <c r="N120" i="1"/>
  <c r="O120" i="1"/>
  <c r="P120" i="1"/>
  <c r="E121" i="1"/>
  <c r="N121" i="1"/>
  <c r="O121" i="1" s="1"/>
  <c r="P121" i="1"/>
  <c r="E122" i="1"/>
  <c r="N122" i="1"/>
  <c r="O122" i="1" s="1"/>
  <c r="P122" i="1"/>
  <c r="E123" i="1"/>
  <c r="N123" i="1"/>
  <c r="O123" i="1" s="1"/>
  <c r="P123" i="1"/>
  <c r="E124" i="1"/>
  <c r="N124" i="1"/>
  <c r="O124" i="1" s="1"/>
  <c r="P124" i="1"/>
  <c r="E125" i="1"/>
  <c r="N125" i="1"/>
  <c r="O125" i="1" s="1"/>
  <c r="P125" i="1"/>
  <c r="E126" i="1"/>
  <c r="N126" i="1"/>
  <c r="O126" i="1" s="1"/>
  <c r="P126" i="1"/>
  <c r="E127" i="1"/>
  <c r="N127" i="1"/>
  <c r="O127" i="1" s="1"/>
  <c r="P127" i="1"/>
  <c r="E128" i="1"/>
  <c r="N128" i="1"/>
  <c r="O128" i="1" s="1"/>
  <c r="P128" i="1"/>
  <c r="E129" i="1"/>
  <c r="N129" i="1"/>
  <c r="O129" i="1" s="1"/>
  <c r="P129" i="1"/>
  <c r="E130" i="1"/>
  <c r="N130" i="1"/>
  <c r="O130" i="1" s="1"/>
  <c r="P130" i="1"/>
  <c r="E131" i="1"/>
  <c r="N131" i="1"/>
  <c r="O131" i="1" s="1"/>
  <c r="P131" i="1"/>
  <c r="E132" i="1"/>
  <c r="N132" i="1"/>
  <c r="O132" i="1"/>
  <c r="P132" i="1"/>
  <c r="E133" i="1"/>
  <c r="N133" i="1"/>
  <c r="O133" i="1" s="1"/>
  <c r="P133" i="1"/>
  <c r="E134" i="1"/>
  <c r="N134" i="1"/>
  <c r="O134" i="1" s="1"/>
  <c r="P134" i="1"/>
  <c r="E135" i="1"/>
  <c r="N135" i="1"/>
  <c r="O135" i="1" s="1"/>
  <c r="P135" i="1"/>
  <c r="E136" i="1"/>
  <c r="N136" i="1"/>
  <c r="O136" i="1" s="1"/>
  <c r="P136" i="1"/>
  <c r="E137" i="1"/>
  <c r="N137" i="1"/>
  <c r="O137" i="1" s="1"/>
  <c r="P137" i="1"/>
  <c r="E138" i="1"/>
  <c r="N138" i="1"/>
  <c r="O138" i="1" s="1"/>
  <c r="P138" i="1"/>
  <c r="E139" i="1"/>
  <c r="N139" i="1"/>
  <c r="O139" i="1" s="1"/>
  <c r="P139" i="1"/>
  <c r="E140" i="1"/>
  <c r="N140" i="1"/>
  <c r="O140" i="1" s="1"/>
  <c r="P140" i="1"/>
  <c r="E141" i="1"/>
  <c r="N141" i="1"/>
  <c r="O141" i="1" s="1"/>
  <c r="P141" i="1"/>
  <c r="E142" i="1"/>
  <c r="N142" i="1"/>
  <c r="O142" i="1"/>
  <c r="P142" i="1"/>
  <c r="E143" i="1"/>
  <c r="N143" i="1"/>
  <c r="O143" i="1" s="1"/>
  <c r="P143" i="1"/>
  <c r="E144" i="1"/>
  <c r="N144" i="1"/>
  <c r="O144" i="1"/>
  <c r="P144" i="1"/>
  <c r="E145" i="1"/>
  <c r="N145" i="1"/>
  <c r="O145" i="1" s="1"/>
  <c r="P145" i="1"/>
  <c r="E146" i="1"/>
  <c r="N146" i="1"/>
  <c r="O146" i="1" s="1"/>
  <c r="P146" i="1"/>
  <c r="E147" i="1"/>
  <c r="N147" i="1"/>
  <c r="O147" i="1" s="1"/>
  <c r="P147" i="1"/>
  <c r="E148" i="1"/>
  <c r="N148" i="1"/>
  <c r="O148" i="1" s="1"/>
  <c r="P148" i="1"/>
  <c r="E149" i="1"/>
  <c r="N149" i="1"/>
  <c r="O149" i="1" s="1"/>
  <c r="P149" i="1"/>
  <c r="E150" i="1"/>
  <c r="N150" i="1"/>
  <c r="O150" i="1"/>
  <c r="P150" i="1"/>
  <c r="E151" i="1"/>
  <c r="N151" i="1"/>
  <c r="O151" i="1" s="1"/>
  <c r="P151" i="1"/>
  <c r="E152" i="1"/>
  <c r="N152" i="1"/>
  <c r="O152" i="1" s="1"/>
  <c r="P152" i="1"/>
  <c r="E153" i="1"/>
  <c r="N153" i="1"/>
  <c r="O153" i="1" s="1"/>
  <c r="P153" i="1"/>
  <c r="E154" i="1"/>
  <c r="N154" i="1"/>
  <c r="O154" i="1" s="1"/>
  <c r="P154" i="1"/>
  <c r="E155" i="1"/>
  <c r="N155" i="1"/>
  <c r="O155" i="1"/>
  <c r="P155" i="1"/>
  <c r="E156" i="1"/>
  <c r="N156" i="1"/>
  <c r="O156" i="1" s="1"/>
  <c r="P156" i="1"/>
  <c r="E157" i="1"/>
  <c r="N157" i="1"/>
  <c r="O157" i="1"/>
  <c r="P157" i="1"/>
  <c r="E158" i="1"/>
  <c r="N158" i="1"/>
  <c r="O158" i="1" s="1"/>
  <c r="P158" i="1"/>
  <c r="E55" i="1"/>
  <c r="N55" i="1"/>
  <c r="O55" i="1"/>
  <c r="P55" i="1"/>
  <c r="E56" i="1"/>
  <c r="N56" i="1"/>
  <c r="O56" i="1"/>
  <c r="P56" i="1"/>
  <c r="E57" i="1"/>
  <c r="N57" i="1"/>
  <c r="O57" i="1" s="1"/>
  <c r="P57" i="1"/>
  <c r="E58" i="1"/>
  <c r="N58" i="1"/>
  <c r="O58" i="1" s="1"/>
  <c r="P58" i="1"/>
  <c r="E59" i="1"/>
  <c r="N59" i="1"/>
  <c r="O59" i="1" s="1"/>
  <c r="P59" i="1"/>
  <c r="E60" i="1"/>
  <c r="N60" i="1"/>
  <c r="O60" i="1" s="1"/>
  <c r="P60" i="1"/>
  <c r="E61" i="1"/>
  <c r="N61" i="1"/>
  <c r="O61" i="1" s="1"/>
  <c r="P61" i="1"/>
  <c r="E62" i="1"/>
  <c r="N62" i="1"/>
  <c r="O62" i="1" s="1"/>
  <c r="P62" i="1"/>
  <c r="E63" i="1"/>
  <c r="N63" i="1"/>
  <c r="O63" i="1" s="1"/>
  <c r="P63" i="1"/>
  <c r="E64" i="1"/>
  <c r="N64" i="1"/>
  <c r="O64" i="1" s="1"/>
  <c r="P64" i="1"/>
  <c r="E65" i="1"/>
  <c r="N65" i="1"/>
  <c r="O65" i="1" s="1"/>
  <c r="P65" i="1"/>
  <c r="E66" i="1"/>
  <c r="N66" i="1"/>
  <c r="O66" i="1" s="1"/>
  <c r="P66" i="1"/>
  <c r="E67" i="1"/>
  <c r="N67" i="1"/>
  <c r="O67" i="1" s="1"/>
  <c r="P67" i="1"/>
  <c r="E68" i="1"/>
  <c r="N68" i="1"/>
  <c r="O68" i="1" s="1"/>
  <c r="P68" i="1"/>
  <c r="E69" i="1"/>
  <c r="N69" i="1"/>
  <c r="O69" i="1"/>
  <c r="P69" i="1"/>
  <c r="E70" i="1"/>
  <c r="N70" i="1"/>
  <c r="O70" i="1" s="1"/>
  <c r="P70" i="1"/>
  <c r="E71" i="1"/>
  <c r="N71" i="1"/>
  <c r="O71" i="1" s="1"/>
  <c r="P71" i="1"/>
  <c r="E72" i="1"/>
  <c r="N72" i="1"/>
  <c r="O72" i="1" s="1"/>
  <c r="P72" i="1"/>
  <c r="E73" i="1"/>
  <c r="N73" i="1"/>
  <c r="O73" i="1" s="1"/>
  <c r="P73" i="1"/>
  <c r="E74" i="1"/>
  <c r="N74" i="1"/>
  <c r="O74" i="1" s="1"/>
  <c r="P74" i="1"/>
  <c r="E75" i="1"/>
  <c r="N75" i="1"/>
  <c r="O75" i="1" s="1"/>
  <c r="P75" i="1"/>
  <c r="E76" i="1"/>
  <c r="N76" i="1"/>
  <c r="O76" i="1" s="1"/>
  <c r="P76" i="1"/>
  <c r="E77" i="1"/>
  <c r="N77" i="1"/>
  <c r="O77" i="1"/>
  <c r="P77" i="1"/>
  <c r="E78" i="1"/>
  <c r="N78" i="1"/>
  <c r="O78" i="1" s="1"/>
  <c r="P78" i="1"/>
  <c r="E79" i="1"/>
  <c r="N79" i="1"/>
  <c r="O79" i="1" s="1"/>
  <c r="P79" i="1"/>
  <c r="E80" i="1"/>
  <c r="N80" i="1"/>
  <c r="O80" i="1" s="1"/>
  <c r="P80" i="1"/>
  <c r="E81" i="1"/>
  <c r="N81" i="1"/>
  <c r="O81" i="1" s="1"/>
  <c r="P81" i="1"/>
  <c r="E82" i="1"/>
  <c r="N82" i="1"/>
  <c r="O82" i="1"/>
  <c r="P82" i="1"/>
  <c r="E83" i="1"/>
  <c r="N83" i="1"/>
  <c r="O83" i="1" s="1"/>
  <c r="P83" i="1"/>
  <c r="E84" i="1"/>
  <c r="N84" i="1"/>
  <c r="O84" i="1"/>
  <c r="P84" i="1"/>
  <c r="E85" i="1"/>
  <c r="N85" i="1"/>
  <c r="O85" i="1"/>
  <c r="P85" i="1"/>
  <c r="E86" i="1"/>
  <c r="N86" i="1"/>
  <c r="O86" i="1" s="1"/>
  <c r="P86" i="1"/>
  <c r="E87" i="1"/>
  <c r="N87" i="1"/>
  <c r="O87" i="1" s="1"/>
  <c r="P87" i="1"/>
  <c r="E88" i="1"/>
  <c r="N88" i="1"/>
  <c r="O88" i="1" s="1"/>
  <c r="P88" i="1"/>
  <c r="E89" i="1"/>
  <c r="N89" i="1"/>
  <c r="O89" i="1" s="1"/>
  <c r="P89" i="1"/>
  <c r="E90" i="1"/>
  <c r="N90" i="1"/>
  <c r="O90" i="1" s="1"/>
  <c r="P90" i="1"/>
  <c r="E91" i="1"/>
  <c r="N91" i="1"/>
  <c r="O91" i="1" s="1"/>
  <c r="P91" i="1"/>
  <c r="E92" i="1"/>
  <c r="N92" i="1"/>
  <c r="O92" i="1"/>
  <c r="P92" i="1"/>
  <c r="E93" i="1"/>
  <c r="N93" i="1"/>
  <c r="O93" i="1" s="1"/>
  <c r="P93" i="1"/>
  <c r="E94" i="1"/>
  <c r="N94" i="1"/>
  <c r="O94" i="1" s="1"/>
  <c r="P94" i="1"/>
  <c r="E95" i="1"/>
  <c r="N95" i="1"/>
  <c r="O95" i="1"/>
  <c r="P95" i="1"/>
  <c r="E96" i="1"/>
  <c r="N96" i="1"/>
  <c r="O96" i="1" s="1"/>
  <c r="P96" i="1"/>
  <c r="E97" i="1"/>
  <c r="N97" i="1"/>
  <c r="O97" i="1" s="1"/>
  <c r="P97" i="1"/>
  <c r="E98" i="1"/>
  <c r="N98" i="1"/>
  <c r="O98" i="1"/>
  <c r="P98" i="1"/>
  <c r="E99" i="1"/>
  <c r="N99" i="1"/>
  <c r="O99" i="1" s="1"/>
  <c r="P99" i="1"/>
  <c r="E100" i="1"/>
  <c r="N100" i="1"/>
  <c r="O100" i="1"/>
  <c r="P100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N36" i="1"/>
  <c r="O36" i="1" s="1"/>
  <c r="P36" i="1"/>
  <c r="N37" i="1"/>
  <c r="O37" i="1" s="1"/>
  <c r="P37" i="1"/>
  <c r="N38" i="1"/>
  <c r="O38" i="1" s="1"/>
  <c r="P38" i="1"/>
  <c r="N39" i="1"/>
  <c r="O39" i="1"/>
  <c r="P39" i="1"/>
  <c r="N40" i="1"/>
  <c r="O40" i="1"/>
  <c r="P40" i="1"/>
  <c r="N41" i="1"/>
  <c r="O41" i="1"/>
  <c r="P41" i="1"/>
  <c r="N42" i="1"/>
  <c r="O42" i="1"/>
  <c r="P42" i="1"/>
  <c r="N43" i="1"/>
  <c r="O43" i="1" s="1"/>
  <c r="P43" i="1"/>
  <c r="N44" i="1"/>
  <c r="O44" i="1" s="1"/>
  <c r="P44" i="1"/>
  <c r="N45" i="1"/>
  <c r="O45" i="1" s="1"/>
  <c r="P45" i="1"/>
  <c r="N46" i="1"/>
  <c r="O46" i="1" s="1"/>
  <c r="P46" i="1"/>
  <c r="N47" i="1"/>
  <c r="O47" i="1"/>
  <c r="P47" i="1"/>
  <c r="N48" i="1"/>
  <c r="O48" i="1"/>
  <c r="P48" i="1"/>
  <c r="N49" i="1"/>
  <c r="O49" i="1" s="1"/>
  <c r="P49" i="1"/>
  <c r="N50" i="1"/>
  <c r="O50" i="1" s="1"/>
  <c r="P50" i="1"/>
  <c r="N51" i="1"/>
  <c r="O51" i="1" s="1"/>
  <c r="P51" i="1"/>
  <c r="N52" i="1"/>
  <c r="O52" i="1" s="1"/>
  <c r="P52" i="1"/>
  <c r="N53" i="1"/>
  <c r="O53" i="1" s="1"/>
  <c r="P53" i="1"/>
  <c r="N54" i="1"/>
  <c r="O54" i="1"/>
  <c r="P54" i="1"/>
  <c r="AF59" i="6" l="1"/>
  <c r="AG56" i="6" s="1"/>
  <c r="AG129" i="1"/>
  <c r="AG140" i="1"/>
  <c r="AG141" i="1"/>
  <c r="AG142" i="1"/>
  <c r="AG127" i="1"/>
  <c r="AG130" i="1"/>
  <c r="AF84" i="1"/>
  <c r="AG80" i="1" s="1"/>
  <c r="AG91" i="1"/>
  <c r="AG93" i="1"/>
  <c r="AG139" i="1"/>
  <c r="AC59" i="6"/>
  <c r="AC68" i="6"/>
  <c r="AF65" i="6"/>
  <c r="AG58" i="6"/>
  <c r="AG57" i="6"/>
  <c r="AF156" i="1"/>
  <c r="AG150" i="1" s="1"/>
  <c r="AG138" i="1"/>
  <c r="AG126" i="1"/>
  <c r="AF120" i="1"/>
  <c r="AG117" i="1" s="1"/>
  <c r="AG102" i="1"/>
  <c r="AG106" i="1"/>
  <c r="AG105" i="1"/>
  <c r="AG104" i="1"/>
  <c r="AG90" i="1"/>
  <c r="AG94" i="1"/>
  <c r="AG92" i="1"/>
  <c r="AG79" i="1"/>
  <c r="AG66" i="1"/>
  <c r="AG68" i="1"/>
  <c r="AG69" i="1"/>
  <c r="AG70" i="1"/>
  <c r="AG67" i="1"/>
  <c r="AF60" i="1"/>
  <c r="AF43" i="1"/>
  <c r="AF44" i="1"/>
  <c r="AF46" i="1"/>
  <c r="AF47" i="1"/>
  <c r="AC35" i="1"/>
  <c r="AF34" i="1"/>
  <c r="AF32" i="1"/>
  <c r="AF33" i="1"/>
  <c r="AC31" i="1"/>
  <c r="AF31" i="1" s="1"/>
  <c r="AC23" i="1"/>
  <c r="AF22" i="1"/>
  <c r="AC21" i="1"/>
  <c r="AF21" i="1" s="1"/>
  <c r="AC20" i="1"/>
  <c r="AF20" i="1" s="1"/>
  <c r="AC19" i="1"/>
  <c r="AC18" i="1"/>
  <c r="AC7" i="1"/>
  <c r="AF7" i="1" s="1"/>
  <c r="AC6" i="1"/>
  <c r="AC5" i="1"/>
  <c r="AC10" i="1"/>
  <c r="AF10" i="1" s="1"/>
  <c r="AC8" i="1"/>
  <c r="AF8" i="1" s="1"/>
  <c r="AC9" i="1"/>
  <c r="AF9" i="1" s="1"/>
  <c r="AF6" i="1"/>
  <c r="AG82" i="1" l="1"/>
  <c r="AG81" i="1"/>
  <c r="AG78" i="1"/>
  <c r="AG152" i="1"/>
  <c r="AF68" i="6"/>
  <c r="AG65" i="6" s="1"/>
  <c r="AG59" i="6"/>
  <c r="AG153" i="1"/>
  <c r="AG151" i="1"/>
  <c r="AG154" i="1"/>
  <c r="AG115" i="1"/>
  <c r="AG114" i="1"/>
  <c r="AG118" i="1"/>
  <c r="AG116" i="1"/>
  <c r="AG54" i="1"/>
  <c r="AG56" i="1"/>
  <c r="AG57" i="1"/>
  <c r="AG58" i="1"/>
  <c r="AG55" i="1"/>
  <c r="P18" i="1"/>
  <c r="AB25" i="1"/>
  <c r="AB37" i="1" s="1"/>
  <c r="AB49" i="1" s="1"/>
  <c r="AB61" i="1" s="1"/>
  <c r="AB73" i="1" s="1"/>
  <c r="AB85" i="1" s="1"/>
  <c r="AB97" i="1" s="1"/>
  <c r="AB109" i="1" s="1"/>
  <c r="AB121" i="1" s="1"/>
  <c r="AB133" i="1" s="1"/>
  <c r="AB145" i="1" s="1"/>
  <c r="AB157" i="1" s="1"/>
  <c r="AB21" i="6"/>
  <c r="AB31" i="6" s="1"/>
  <c r="AB41" i="6" s="1"/>
  <c r="AB51" i="6" s="1"/>
  <c r="P17" i="1"/>
  <c r="AG67" i="6" l="1"/>
  <c r="AG66" i="6"/>
  <c r="AC17" i="6"/>
  <c r="AF17" i="6" s="1"/>
  <c r="AE50" i="6"/>
  <c r="AF46" i="6" s="1"/>
  <c r="AD50" i="6"/>
  <c r="AF49" i="6"/>
  <c r="AE46" i="6"/>
  <c r="T26" i="6"/>
  <c r="T20" i="6"/>
  <c r="AC38" i="6"/>
  <c r="AF38" i="6" s="1"/>
  <c r="AC39" i="6"/>
  <c r="AF39" i="6" s="1"/>
  <c r="AC37" i="6"/>
  <c r="AC29" i="6"/>
  <c r="AC27" i="6"/>
  <c r="AF27" i="6" s="1"/>
  <c r="AC28" i="6"/>
  <c r="AF28" i="6" s="1"/>
  <c r="AC19" i="6"/>
  <c r="AF19" i="6" s="1"/>
  <c r="AC18" i="6"/>
  <c r="AF18" i="6" s="1"/>
  <c r="AC9" i="6"/>
  <c r="AF9" i="6" s="1"/>
  <c r="AC8" i="6"/>
  <c r="AF8" i="6" s="1"/>
  <c r="AC7" i="6"/>
  <c r="T19" i="6"/>
  <c r="T27" i="6"/>
  <c r="T28" i="6"/>
  <c r="T29" i="6"/>
  <c r="T30" i="6"/>
  <c r="T35" i="6"/>
  <c r="T36" i="6"/>
  <c r="T37" i="6"/>
  <c r="T38" i="6"/>
  <c r="T44" i="6"/>
  <c r="T45" i="6"/>
  <c r="T46" i="6"/>
  <c r="T47" i="6"/>
  <c r="E46" i="6"/>
  <c r="E45" i="6"/>
  <c r="E44" i="6"/>
  <c r="E38" i="6"/>
  <c r="E37" i="6"/>
  <c r="E36" i="6"/>
  <c r="E35" i="6"/>
  <c r="E29" i="6"/>
  <c r="E28" i="6"/>
  <c r="E27" i="6"/>
  <c r="E26" i="6"/>
  <c r="E20" i="6"/>
  <c r="E19" i="6"/>
  <c r="N19" i="6"/>
  <c r="O19" i="6" s="1"/>
  <c r="P19" i="6"/>
  <c r="N20" i="6"/>
  <c r="O20" i="6" s="1"/>
  <c r="P20" i="6"/>
  <c r="N26" i="6"/>
  <c r="O26" i="6" s="1"/>
  <c r="P26" i="6"/>
  <c r="N27" i="6"/>
  <c r="O27" i="6" s="1"/>
  <c r="P27" i="6"/>
  <c r="N28" i="6"/>
  <c r="O28" i="6" s="1"/>
  <c r="P28" i="6"/>
  <c r="N29" i="6"/>
  <c r="O29" i="6" s="1"/>
  <c r="P29" i="6"/>
  <c r="N35" i="6"/>
  <c r="O35" i="6" s="1"/>
  <c r="P35" i="6"/>
  <c r="P47" i="6"/>
  <c r="N47" i="6"/>
  <c r="O47" i="6" s="1"/>
  <c r="E47" i="6"/>
  <c r="AE40" i="6"/>
  <c r="AF36" i="6" s="1"/>
  <c r="AD40" i="6"/>
  <c r="Y46" i="6"/>
  <c r="P46" i="6"/>
  <c r="N46" i="6"/>
  <c r="O46" i="6" s="1"/>
  <c r="Y45" i="6"/>
  <c r="P45" i="6"/>
  <c r="N45" i="6"/>
  <c r="O45" i="6" s="1"/>
  <c r="Y44" i="6"/>
  <c r="P44" i="6"/>
  <c r="N44" i="6"/>
  <c r="O44" i="6" s="1"/>
  <c r="AE36" i="6"/>
  <c r="Y38" i="6"/>
  <c r="P38" i="6"/>
  <c r="N38" i="6"/>
  <c r="O38" i="6" s="1"/>
  <c r="Y37" i="6"/>
  <c r="P37" i="6"/>
  <c r="N37" i="6"/>
  <c r="O37" i="6" s="1"/>
  <c r="Y36" i="6"/>
  <c r="P36" i="6"/>
  <c r="N36" i="6"/>
  <c r="O36" i="6" s="1"/>
  <c r="Y35" i="6"/>
  <c r="Y30" i="6"/>
  <c r="AE30" i="6"/>
  <c r="AF26" i="6" s="1"/>
  <c r="AD30" i="6"/>
  <c r="Y29" i="6"/>
  <c r="Y28" i="6"/>
  <c r="Y27" i="6"/>
  <c r="Y26" i="6"/>
  <c r="W27" i="6"/>
  <c r="AE26" i="6"/>
  <c r="W26" i="6"/>
  <c r="W25" i="6"/>
  <c r="Y20" i="6"/>
  <c r="W24" i="6"/>
  <c r="Y19" i="6"/>
  <c r="W23" i="6"/>
  <c r="W22" i="6"/>
  <c r="W21" i="6"/>
  <c r="AE20" i="6"/>
  <c r="AF16" i="6" s="1"/>
  <c r="AD20" i="6"/>
  <c r="W20" i="6"/>
  <c r="W19" i="6"/>
  <c r="W18" i="6"/>
  <c r="W17" i="6"/>
  <c r="AE16" i="6"/>
  <c r="AE10" i="6"/>
  <c r="AF6" i="6" s="1"/>
  <c r="AD10" i="6"/>
  <c r="N6" i="6"/>
  <c r="N5" i="6"/>
  <c r="AE6" i="6"/>
  <c r="P32" i="5"/>
  <c r="P33" i="5"/>
  <c r="P34" i="5"/>
  <c r="P35" i="5"/>
  <c r="P36" i="5"/>
  <c r="P37" i="5"/>
  <c r="P38" i="5"/>
  <c r="P39" i="5"/>
  <c r="P40" i="5"/>
  <c r="N33" i="5"/>
  <c r="N34" i="5"/>
  <c r="N35" i="5"/>
  <c r="N36" i="5"/>
  <c r="N37" i="5"/>
  <c r="N38" i="5"/>
  <c r="D33" i="5"/>
  <c r="D34" i="5"/>
  <c r="D35" i="5"/>
  <c r="D36" i="5"/>
  <c r="D39" i="5"/>
  <c r="D38" i="5"/>
  <c r="D37" i="5"/>
  <c r="P19" i="1"/>
  <c r="P20" i="1"/>
  <c r="AG68" i="6" l="1"/>
  <c r="AC50" i="6"/>
  <c r="AF48" i="6"/>
  <c r="AC10" i="6"/>
  <c r="AC40" i="6"/>
  <c r="AC30" i="6"/>
  <c r="K5" i="6"/>
  <c r="K4" i="6"/>
  <c r="W16" i="6"/>
  <c r="W28" i="6" s="1"/>
  <c r="AF20" i="6"/>
  <c r="AG18" i="6" s="1"/>
  <c r="AF37" i="6"/>
  <c r="N4" i="6"/>
  <c r="P12" i="6"/>
  <c r="AF29" i="6"/>
  <c r="AF30" i="6" s="1"/>
  <c r="AG27" i="6" s="1"/>
  <c r="AF7" i="6"/>
  <c r="AC20" i="6"/>
  <c r="AF50" i="6" l="1"/>
  <c r="AG47" i="6" s="1"/>
  <c r="AG17" i="6"/>
  <c r="AG28" i="6"/>
  <c r="AF40" i="6"/>
  <c r="AG38" i="6" s="1"/>
  <c r="AF10" i="6"/>
  <c r="AG49" i="6" s="1"/>
  <c r="AE48" i="1"/>
  <c r="AF41" i="1" s="1"/>
  <c r="AD48" i="1"/>
  <c r="AE41" i="1"/>
  <c r="AE36" i="1"/>
  <c r="AF29" i="1" s="1"/>
  <c r="AF35" i="1"/>
  <c r="AF30" i="1"/>
  <c r="AE29" i="1"/>
  <c r="AF18" i="1"/>
  <c r="AG48" i="6" l="1"/>
  <c r="AG7" i="6"/>
  <c r="AG37" i="6"/>
  <c r="AG29" i="6"/>
  <c r="AG30" i="6" s="1"/>
  <c r="AG8" i="6"/>
  <c r="AG39" i="6"/>
  <c r="AG9" i="6"/>
  <c r="AG19" i="6"/>
  <c r="AG20" i="6" s="1"/>
  <c r="AC48" i="1"/>
  <c r="AD36" i="1"/>
  <c r="AC36" i="1"/>
  <c r="AG50" i="6" l="1"/>
  <c r="AG40" i="6"/>
  <c r="AG10" i="6"/>
  <c r="AF48" i="1"/>
  <c r="AF36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AG33" i="1" l="1"/>
  <c r="AG31" i="1"/>
  <c r="AG34" i="1"/>
  <c r="AG35" i="1"/>
  <c r="AG59" i="1"/>
  <c r="AG60" i="1" s="1"/>
  <c r="AG83" i="1"/>
  <c r="AG84" i="1" s="1"/>
  <c r="AG107" i="1"/>
  <c r="AG108" i="1" s="1"/>
  <c r="AG95" i="1"/>
  <c r="AG96" i="1" s="1"/>
  <c r="AG143" i="1"/>
  <c r="AG144" i="1" s="1"/>
  <c r="AG131" i="1"/>
  <c r="AG132" i="1" s="1"/>
  <c r="AG71" i="1"/>
  <c r="AG72" i="1" s="1"/>
  <c r="AG119" i="1"/>
  <c r="AG120" i="1" s="1"/>
  <c r="AG155" i="1"/>
  <c r="AG156" i="1" s="1"/>
  <c r="AG43" i="1"/>
  <c r="AG47" i="1"/>
  <c r="AG46" i="1"/>
  <c r="AG45" i="1"/>
  <c r="AG44" i="1"/>
  <c r="AG42" i="1"/>
  <c r="AG32" i="1"/>
  <c r="AG30" i="1"/>
  <c r="E21" i="1"/>
  <c r="E16" i="1"/>
  <c r="E18" i="1"/>
  <c r="E20" i="1"/>
  <c r="E22" i="1"/>
  <c r="E24" i="1"/>
  <c r="E25" i="1"/>
  <c r="E26" i="1"/>
  <c r="E28" i="1"/>
  <c r="E30" i="1"/>
  <c r="E32" i="1"/>
  <c r="E34" i="1"/>
  <c r="E17" i="1" l="1"/>
  <c r="E35" i="1"/>
  <c r="E23" i="1"/>
  <c r="E27" i="1"/>
  <c r="E31" i="1"/>
  <c r="E33" i="1"/>
  <c r="E19" i="1"/>
  <c r="E29" i="1"/>
  <c r="P16" i="1" l="1"/>
  <c r="AE4" i="1" l="1"/>
  <c r="AE17" i="1"/>
  <c r="D32" i="5"/>
  <c r="N32" i="5"/>
  <c r="AE24" i="1"/>
  <c r="AF17" i="1" s="1"/>
  <c r="AD24" i="1"/>
  <c r="AC24" i="1"/>
  <c r="AF19" i="1"/>
  <c r="AF23" i="1" l="1"/>
  <c r="AF24" i="1" l="1"/>
  <c r="AG21" i="1" s="1"/>
  <c r="AG23" i="1" l="1"/>
  <c r="AG19" i="1"/>
  <c r="AG22" i="1"/>
  <c r="AG20" i="1"/>
  <c r="AG18" i="1"/>
  <c r="P21" i="5"/>
  <c r="P15" i="5"/>
  <c r="N15" i="5"/>
  <c r="N21" i="5"/>
  <c r="D30" i="5" l="1"/>
  <c r="N30" i="5"/>
  <c r="P30" i="5"/>
  <c r="D29" i="5"/>
  <c r="T16" i="1" l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P27" i="5" l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31" i="5"/>
  <c r="P29" i="5"/>
  <c r="P28" i="5"/>
  <c r="P26" i="5"/>
  <c r="P25" i="5"/>
  <c r="P24" i="5"/>
  <c r="P23" i="5"/>
  <c r="P22" i="5"/>
  <c r="P20" i="5"/>
  <c r="P19" i="5"/>
  <c r="P18" i="5"/>
  <c r="P17" i="5"/>
  <c r="P16" i="5"/>
  <c r="P14" i="5"/>
  <c r="P13" i="5"/>
  <c r="W41" i="1" l="1"/>
  <c r="P12" i="1"/>
  <c r="D20" i="5"/>
  <c r="N19" i="5"/>
  <c r="D19" i="5"/>
  <c r="N57" i="5"/>
  <c r="D57" i="5"/>
  <c r="N56" i="5"/>
  <c r="D56" i="5"/>
  <c r="N55" i="5"/>
  <c r="D55" i="5"/>
  <c r="N54" i="5"/>
  <c r="D54" i="5"/>
  <c r="N53" i="5"/>
  <c r="D53" i="5"/>
  <c r="N52" i="5"/>
  <c r="D52" i="5"/>
  <c r="N51" i="5"/>
  <c r="D51" i="5"/>
  <c r="N50" i="5"/>
  <c r="D50" i="5"/>
  <c r="N49" i="5"/>
  <c r="D49" i="5"/>
  <c r="N48" i="5"/>
  <c r="D48" i="5"/>
  <c r="N47" i="5"/>
  <c r="D47" i="5"/>
  <c r="N46" i="5"/>
  <c r="D46" i="5"/>
  <c r="N45" i="5"/>
  <c r="D45" i="5"/>
  <c r="N44" i="5"/>
  <c r="D44" i="5"/>
  <c r="N43" i="5"/>
  <c r="D43" i="5"/>
  <c r="N42" i="5"/>
  <c r="D42" i="5"/>
  <c r="N41" i="5"/>
  <c r="D41" i="5"/>
  <c r="N40" i="5"/>
  <c r="D40" i="5"/>
  <c r="N39" i="5"/>
  <c r="N31" i="5"/>
  <c r="D31" i="5"/>
  <c r="N35" i="1"/>
  <c r="N34" i="1"/>
  <c r="N33" i="1"/>
  <c r="N32" i="1"/>
  <c r="N31" i="1"/>
  <c r="O34" i="1" l="1"/>
  <c r="O35" i="1"/>
  <c r="O32" i="1"/>
  <c r="O31" i="1"/>
  <c r="O33" i="1"/>
  <c r="N20" i="5"/>
  <c r="N29" i="5" l="1"/>
  <c r="N28" i="5"/>
  <c r="D28" i="5"/>
  <c r="N27" i="5"/>
  <c r="D27" i="5"/>
  <c r="N26" i="5"/>
  <c r="D26" i="5"/>
  <c r="N25" i="5"/>
  <c r="D25" i="5"/>
  <c r="N24" i="5"/>
  <c r="D24" i="5"/>
  <c r="N23" i="5"/>
  <c r="D23" i="5"/>
  <c r="N22" i="5"/>
  <c r="D22" i="5"/>
  <c r="N18" i="5"/>
  <c r="D18" i="5"/>
  <c r="N17" i="5"/>
  <c r="D17" i="5"/>
  <c r="N16" i="5"/>
  <c r="D16" i="5"/>
  <c r="N14" i="5"/>
  <c r="D14" i="5"/>
  <c r="N13" i="5"/>
  <c r="D13" i="5"/>
  <c r="W7" i="5"/>
  <c r="X3" i="5" s="1"/>
  <c r="V7" i="5"/>
  <c r="U6" i="5"/>
  <c r="X6" i="5" s="1"/>
  <c r="U5" i="5"/>
  <c r="X5" i="5" s="1"/>
  <c r="U4" i="5"/>
  <c r="U7" i="5" l="1"/>
  <c r="X4" i="5"/>
  <c r="X7" i="5" s="1"/>
  <c r="Y4" i="5" s="1"/>
  <c r="P6" i="5"/>
  <c r="N30" i="1"/>
  <c r="N29" i="1"/>
  <c r="N28" i="1"/>
  <c r="N27" i="1"/>
  <c r="N26" i="1"/>
  <c r="N25" i="1"/>
  <c r="N24" i="1"/>
  <c r="N23" i="1"/>
  <c r="N22" i="1"/>
  <c r="N21" i="1"/>
  <c r="O21" i="1" s="1"/>
  <c r="N20" i="1"/>
  <c r="N19" i="1"/>
  <c r="N18" i="1"/>
  <c r="N17" i="1"/>
  <c r="N16" i="1"/>
  <c r="AE11" i="1"/>
  <c r="AF4" i="1" s="1"/>
  <c r="AD11" i="1"/>
  <c r="AF5" i="1"/>
  <c r="O18" i="1" l="1"/>
  <c r="O20" i="1"/>
  <c r="O28" i="1"/>
  <c r="O22" i="1"/>
  <c r="O24" i="1"/>
  <c r="O26" i="1"/>
  <c r="O30" i="1"/>
  <c r="O29" i="1"/>
  <c r="O16" i="1"/>
  <c r="O17" i="1"/>
  <c r="O19" i="1"/>
  <c r="O23" i="1"/>
  <c r="O25" i="1"/>
  <c r="O27" i="1"/>
  <c r="Y5" i="5"/>
  <c r="Y6" i="5"/>
  <c r="AC11" i="1"/>
  <c r="AF11" i="1"/>
  <c r="AG5" i="1" s="1"/>
  <c r="AG6" i="1" l="1"/>
  <c r="AG8" i="1"/>
  <c r="AG7" i="1"/>
  <c r="AG10" i="1"/>
  <c r="AG9" i="1"/>
  <c r="AG48" i="1"/>
  <c r="AG36" i="1"/>
  <c r="AG24" i="1"/>
  <c r="Y7" i="5"/>
  <c r="AG11" i="1" l="1"/>
</calcChain>
</file>

<file path=xl/sharedStrings.xml><?xml version="1.0" encoding="utf-8"?>
<sst xmlns="http://schemas.openxmlformats.org/spreadsheetml/2006/main" count="917" uniqueCount="248">
  <si>
    <t>Position Budget Adjustment Change Request</t>
  </si>
  <si>
    <t>DO NOT CHANGE THE FORMULA IN THIS COLUMN</t>
  </si>
  <si>
    <t>Position Allocation (CFS Distribution) Calculator</t>
  </si>
  <si>
    <t>Date*:</t>
  </si>
  <si>
    <t>Budget Scenario &amp; Designation Checks</t>
  </si>
  <si>
    <t>Tableau Questica Dashboard</t>
  </si>
  <si>
    <t>Current</t>
  </si>
  <si>
    <t>Current %</t>
  </si>
  <si>
    <t>PBA</t>
  </si>
  <si>
    <t>New</t>
  </si>
  <si>
    <t>New %</t>
  </si>
  <si>
    <t>Division*:</t>
  </si>
  <si>
    <t>ORIGINAL</t>
  </si>
  <si>
    <t>UNDESIGNATED</t>
  </si>
  <si>
    <t>Tableau PS (Actuals) Dashboard</t>
  </si>
  <si>
    <t>Submitter's DeptID &amp; Name*:</t>
  </si>
  <si>
    <t>ADJUSTMENT</t>
  </si>
  <si>
    <t>DESIGNATED</t>
  </si>
  <si>
    <t>CFS1</t>
  </si>
  <si>
    <t>Journal Line (Name)*:</t>
  </si>
  <si>
    <t>PBA -</t>
  </si>
  <si>
    <t>FEES</t>
  </si>
  <si>
    <t>CFS2</t>
  </si>
  <si>
    <t>Brief Description:</t>
  </si>
  <si>
    <t>CFS3</t>
  </si>
  <si>
    <t>Requested by*:</t>
  </si>
  <si>
    <t>CFS4</t>
  </si>
  <si>
    <t>Approved by:</t>
  </si>
  <si>
    <t>CFS5</t>
  </si>
  <si>
    <t>(the authorized signer of the dept. "losing" budget or VP's Office designee)</t>
  </si>
  <si>
    <t>CFS6</t>
  </si>
  <si>
    <t>Totals</t>
  </si>
  <si>
    <t>Position Budget Adjustment ("Wage Adjustment")</t>
  </si>
  <si>
    <t>CFS Distribution Change ("Position Allocation")</t>
  </si>
  <si>
    <t>Budget Journal Output ("Change Request Budget Lines")</t>
  </si>
  <si>
    <t>Enter applicable values in blue cells</t>
  </si>
  <si>
    <t>input*</t>
  </si>
  <si>
    <t>auto calc</t>
  </si>
  <si>
    <t>input</t>
  </si>
  <si>
    <t>Line Descr &amp; Fund Checks</t>
  </si>
  <si>
    <t>BP&amp;A Only</t>
  </si>
  <si>
    <t>Position 
Number</t>
  </si>
  <si>
    <t>Current Total Pos Budget
$</t>
  </si>
  <si>
    <t>New Total
Pos Budget
$</t>
  </si>
  <si>
    <t>Total Pos Budget Change
$</t>
  </si>
  <si>
    <t>Account</t>
  </si>
  <si>
    <t>Fund</t>
  </si>
  <si>
    <t>DeptId</t>
  </si>
  <si>
    <t>Pgm</t>
  </si>
  <si>
    <t>Class</t>
  </si>
  <si>
    <t>Budget
Scenario</t>
  </si>
  <si>
    <t>Designation</t>
  </si>
  <si>
    <t>Current Pos Allocation
%</t>
  </si>
  <si>
    <t>New Pos Allocation
%</t>
  </si>
  <si>
    <t>Position Alloc Change
%</t>
  </si>
  <si>
    <r>
      <t xml:space="preserve">Position Alloc Change 
</t>
    </r>
    <r>
      <rPr>
        <b/>
        <i/>
        <sz val="9"/>
        <rFont val="Arial"/>
        <family val="2"/>
      </rPr>
      <t>(number 
format)</t>
    </r>
  </si>
  <si>
    <t>Total 
Transfer</t>
  </si>
  <si>
    <t>Document Line Number Description
(Transfer To / From)
LIMITED TO 30 CHARACTERS</t>
  </si>
  <si>
    <t>Reason
Journal Description
(purpose for the adjustment)</t>
  </si>
  <si>
    <t xml:space="preserve"> </t>
  </si>
  <si>
    <t>Column S is limited to 30 Characters</t>
  </si>
  <si>
    <t>Fund Check</t>
  </si>
  <si>
    <t>Questica 
Fund-Department</t>
  </si>
  <si>
    <t>POM01</t>
  </si>
  <si>
    <t>PCR01</t>
  </si>
  <si>
    <t>PCR02</t>
  </si>
  <si>
    <t>PCR04</t>
  </si>
  <si>
    <t>PCR07</t>
  </si>
  <si>
    <t>POS01</t>
  </si>
  <si>
    <t>POS02</t>
  </si>
  <si>
    <t>POS03</t>
  </si>
  <si>
    <t>POS04</t>
  </si>
  <si>
    <t>POS05</t>
  </si>
  <si>
    <t>POS06</t>
  </si>
  <si>
    <t>SP003</t>
  </si>
  <si>
    <t>SP004</t>
  </si>
  <si>
    <t>TM001</t>
  </si>
  <si>
    <t>TM002</t>
  </si>
  <si>
    <t>TM500</t>
  </si>
  <si>
    <t>TM501</t>
  </si>
  <si>
    <t>TM502</t>
  </si>
  <si>
    <t>TV002</t>
  </si>
  <si>
    <t>TW001</t>
  </si>
  <si>
    <t>TX130</t>
  </si>
  <si>
    <t>TX140</t>
  </si>
  <si>
    <t>TY006</t>
  </si>
  <si>
    <t>TY033</t>
  </si>
  <si>
    <t>TZ001</t>
  </si>
  <si>
    <t>10/16/2024</t>
  </si>
  <si>
    <t>Budget Use Only</t>
  </si>
  <si>
    <t>Administrative Affairs</t>
  </si>
  <si>
    <t>Date Entered:</t>
  </si>
  <si>
    <t>75000 - Budget Planning &amp; Analysis</t>
  </si>
  <si>
    <t>Processed by:</t>
  </si>
  <si>
    <t>Journal Line (Title)*:</t>
  </si>
  <si>
    <t>PBA - 04 - ADMN- 75000 - PB&amp;A PSN ADJUSTMENTS</t>
  </si>
  <si>
    <t>Journal ID:</t>
  </si>
  <si>
    <t>Increase position budget for upcoming recruitment.</t>
  </si>
  <si>
    <t>Submitted by*:</t>
  </si>
  <si>
    <t>Debbie Chavez</t>
  </si>
  <si>
    <t>Anne-Marie Larrabure</t>
  </si>
  <si>
    <t>(the authorized signer of the dept. "losing" the budget or VP's Office designee)</t>
  </si>
  <si>
    <t>Total Transfer</t>
  </si>
  <si>
    <t>Example 1: I need to permanently transfer a portion of a position's budget to another position without changing the CFS distribution.</t>
  </si>
  <si>
    <t>Adjust the position budget.  Put current and the new budget desired.</t>
  </si>
  <si>
    <t>Current and new position allocation percentages should remain the same.</t>
  </si>
  <si>
    <t>00001111</t>
  </si>
  <si>
    <t>601300</t>
  </si>
  <si>
    <t>12345</t>
  </si>
  <si>
    <t>0602</t>
  </si>
  <si>
    <t>00000</t>
  </si>
  <si>
    <t>PBA-04-PERM #1111 to #2222</t>
  </si>
  <si>
    <t>adjusted due to new recruitment</t>
  </si>
  <si>
    <t>00002222</t>
  </si>
  <si>
    <t>601200</t>
  </si>
  <si>
    <t>move savings to #1111</t>
  </si>
  <si>
    <t>Example 2: I need to permanently change how positions are funded, but the position budgets remain the same.</t>
  </si>
  <si>
    <t>Current and new position budget should  remain the same.</t>
  </si>
  <si>
    <t>Adjust the CFS distribution (Position Allocation) for both positions</t>
  </si>
  <si>
    <t>Use the Position Allocation Calculator to compute the New Pos Allocation percentages.</t>
  </si>
  <si>
    <t>00003300</t>
  </si>
  <si>
    <t>601201</t>
  </si>
  <si>
    <t>PBA-04-PERM #3300 to #3311</t>
  </si>
  <si>
    <t>xfer perm POM01 from 3300 to 3311</t>
  </si>
  <si>
    <t>xfer adj from 3311 to 3300</t>
  </si>
  <si>
    <t>00003311</t>
  </si>
  <si>
    <t>Example 3: I need to make a temporary transfer due to a position reclass.</t>
  </si>
  <si>
    <t>Add an Adjustment CFS Distribution.</t>
  </si>
  <si>
    <t>00004444</t>
  </si>
  <si>
    <t>PBA-04-TEMP #5555 to #4444</t>
  </si>
  <si>
    <t>xfer funds due to position upgrade</t>
  </si>
  <si>
    <t>00005555</t>
  </si>
  <si>
    <t>Example 4: I have a vacant, base-funded position, and I need to transfer the entire fund on an one-time basis to another positin.</t>
  </si>
  <si>
    <t>"Transfer from" position remains the same.  "Transfer to" position shows the transfer amount as the new position budget.</t>
  </si>
  <si>
    <t>Add an Adjustment CFS for the "Transfer from" position with -100%.  Position allocation will not total to 100% this year.</t>
  </si>
  <si>
    <t>Add an Adjustment CFS for "Transfer to" position with +100%.</t>
  </si>
  <si>
    <t>PBA-04-TEMP #5678 to #1234</t>
  </si>
  <si>
    <t>xfer funds due to temp appointment</t>
  </si>
  <si>
    <t>00001234</t>
  </si>
  <si>
    <t>34567</t>
  </si>
  <si>
    <t>Example 5: I need to allocate funds from a "holding/template" position number into PS position numbers that are not currently funded.</t>
  </si>
  <si>
    <t>TF - CLASS</t>
  </si>
  <si>
    <t>601804</t>
  </si>
  <si>
    <t>41301</t>
  </si>
  <si>
    <t>PBA-04-TEMP TF-CLASS to Multi</t>
  </si>
  <si>
    <t>PSY TF Annual Allocation</t>
  </si>
  <si>
    <t>601807</t>
  </si>
  <si>
    <t>29100</t>
  </si>
  <si>
    <t>PBA-04-TEMP TF-CLASS to #2435</t>
  </si>
  <si>
    <t>601808</t>
  </si>
  <si>
    <t>PBA-04-TEMP TF-CLASS to #3044</t>
  </si>
  <si>
    <t>PBA-04-TEMP TF-CLASS to #4307</t>
  </si>
  <si>
    <t>PBA-04-TEMP TF-CLASS to #4398</t>
  </si>
  <si>
    <t>Example 6: I need to allocate funds from a "holding/template" position number into a PS position number.</t>
  </si>
  <si>
    <t>The receiving PS positions will be split-funded at the class code level.</t>
  </si>
  <si>
    <t>TF - GI25 - CLASS</t>
  </si>
  <si>
    <t>29800</t>
  </si>
  <si>
    <t>C3361</t>
  </si>
  <si>
    <t>PBA-04-TEMP GI25-CLASS to 3044</t>
  </si>
  <si>
    <t>PSY GI2025 TF Allocation</t>
  </si>
  <si>
    <t>Position Budget Adjustment (Examples)</t>
  </si>
  <si>
    <t xml:space="preserve">Date: </t>
  </si>
  <si>
    <t xml:space="preserve">"Remitting" Dept: </t>
  </si>
  <si>
    <t>ABC Department</t>
  </si>
  <si>
    <t xml:space="preserve">Requested by: </t>
  </si>
  <si>
    <t>xxxxx</t>
  </si>
  <si>
    <t>Must net to zero by fund</t>
  </si>
  <si>
    <t xml:space="preserve">Extension: </t>
  </si>
  <si>
    <t xml:space="preserve">Approved by: </t>
  </si>
  <si>
    <t>ABC Department's manager</t>
  </si>
  <si>
    <t>Update Actual CFS</t>
  </si>
  <si>
    <t>Transfer To / From</t>
  </si>
  <si>
    <t>Brief Description</t>
  </si>
  <si>
    <t>Y</t>
  </si>
  <si>
    <t>PBA PERM inc pos budget</t>
  </si>
  <si>
    <t>PBA PERM change CFS</t>
  </si>
  <si>
    <t>xfr perm POM01 from 3300 to 3311</t>
  </si>
  <si>
    <t>N</t>
  </si>
  <si>
    <t>PBA TEMP from 5555 to 4444</t>
  </si>
  <si>
    <t>PBA TEMP from 1234 to 5678</t>
  </si>
  <si>
    <t>GUIDELINES</t>
  </si>
  <si>
    <t>Position budgets can be transferred by adjusting 1) the position budget 2) the position allocation (chartfield distribution).</t>
  </si>
  <si>
    <t>If a position is vacant or has surplus funding, it is not necessary to "zero out" the salary saving unless the funding is needed</t>
  </si>
  <si>
    <t>for another position.  Budget should be reviewed and reset during annual budget development.  However, a position must</t>
  </si>
  <si>
    <r>
      <t xml:space="preserve">be fully funded </t>
    </r>
    <r>
      <rPr>
        <b/>
        <i/>
        <u/>
        <sz val="11"/>
        <color theme="1"/>
        <rFont val="Calibri"/>
        <family val="2"/>
        <scheme val="minor"/>
      </rPr>
      <t>before</t>
    </r>
    <r>
      <rPr>
        <b/>
        <i/>
        <sz val="11"/>
        <color theme="1"/>
        <rFont val="Calibri"/>
        <family val="2"/>
        <scheme val="minor"/>
      </rPr>
      <t xml:space="preserve"> any personnel action.</t>
    </r>
  </si>
  <si>
    <r>
      <t>s</t>
    </r>
    <r>
      <rPr>
        <sz val="11"/>
        <color theme="1"/>
        <rFont val="Calibri"/>
        <family val="2"/>
        <scheme val="minor"/>
      </rPr>
      <t>The approver must have the authority to make financial decisions for the DeptIDs being debited.</t>
    </r>
  </si>
  <si>
    <t>Note: a new delegation of authority will be implemented within a year, which will impact all financial actions</t>
  </si>
  <si>
    <r>
      <t>s</t>
    </r>
    <r>
      <rPr>
        <sz val="11"/>
        <color theme="1"/>
        <rFont val="Calibri"/>
        <family val="2"/>
        <scheme val="minor"/>
      </rPr>
      <t>The "Remitting" Dept is the one providing the funding (the transfer from dept).</t>
    </r>
  </si>
  <si>
    <r>
      <t>s</t>
    </r>
    <r>
      <rPr>
        <sz val="11"/>
        <color theme="1"/>
        <rFont val="Calibri"/>
        <family val="2"/>
        <scheme val="minor"/>
      </rPr>
      <t>The "Remitting" Dept should be the one approving the PBA.</t>
    </r>
  </si>
  <si>
    <r>
      <t>s</t>
    </r>
    <r>
      <rPr>
        <b/>
        <sz val="11"/>
        <color rgb="FFC00000"/>
        <rFont val="Calibri"/>
        <family val="2"/>
        <scheme val="minor"/>
      </rPr>
      <t>Position Budget Adjustment ("Wage Adjustment")</t>
    </r>
  </si>
  <si>
    <t xml:space="preserve">  The purpose of the Position Budget Adjustment section is to adjust a position's total budget.</t>
  </si>
  <si>
    <t xml:space="preserve">  Enter the current total position budget regardless of the funding source.</t>
  </si>
  <si>
    <t xml:space="preserve">  Enter the new total position budget regardless of the funding source.</t>
  </si>
  <si>
    <t xml:space="preserve">  The form automatically calculates the total budget change.</t>
  </si>
  <si>
    <t xml:space="preserve">  If the position has multiple funding sources, copy and paste the position budget for all lines.</t>
  </si>
  <si>
    <r>
      <t>s</t>
    </r>
    <r>
      <rPr>
        <b/>
        <sz val="11"/>
        <color rgb="FFC00000"/>
        <rFont val="Calibri"/>
        <family val="2"/>
        <scheme val="minor"/>
      </rPr>
      <t>Chartfield String Change ("Position Allocation")</t>
    </r>
  </si>
  <si>
    <t xml:space="preserve">  The purpose of the Chartfield String (CFS) Change section is to adjust the funding distribution of a position.</t>
  </si>
  <si>
    <t xml:space="preserve">  Enter all funding source chartfield strings, one per line. </t>
  </si>
  <si>
    <t xml:space="preserve">  CFS with different budget scenarios (ORIGINAL or ADJUSTMENT) must be entered as separate lines.</t>
  </si>
  <si>
    <t xml:space="preserve">  Enter the current position allocation % for each CFS.  Allocation percentages for each position must total to 100%.</t>
  </si>
  <si>
    <t xml:space="preserve">  Enter the new position allocation % for each CFS.  Use the Position Allocation Calculator on the side if needed.</t>
  </si>
  <si>
    <t xml:space="preserve">  When working with position allocation percentages, use enough decimals to round the budget journal amount to whole dollars.</t>
  </si>
  <si>
    <t xml:space="preserve">  Validate that allocation percentages for each position (both current and new) must total to 100%.  The only exception is</t>
  </si>
  <si>
    <t xml:space="preserve">  When a base-funded position budget is transferred entirely to anther position on an one-time basis (see Example 4).</t>
  </si>
  <si>
    <t xml:space="preserve">  You may need to have more decimal places to get to whole dollars, ensuring percentages for each position still total to 100%.</t>
  </si>
  <si>
    <t xml:space="preserve">  The form automatically calculates the total position allocation change.</t>
  </si>
  <si>
    <t xml:space="preserve">  Update Actual CFS allows you to update PeopleSoft chartfield distribution so actuals are charged according to budgeted splits.</t>
  </si>
  <si>
    <t xml:space="preserve">     When you select 'Y' for a position, all corresponding distribution lines must also select the 'Y' option.  Use this option only</t>
  </si>
  <si>
    <t xml:space="preserve">     if you are making a permanent change.    This option allows you to change the actual payroll distribution on a go forward</t>
  </si>
  <si>
    <t xml:space="preserve">      basis and not retroactivelly.  Use Payroll Adjustment for retroactive adjustments.</t>
  </si>
  <si>
    <r>
      <t>s</t>
    </r>
    <r>
      <rPr>
        <b/>
        <sz val="11"/>
        <color rgb="FFC00000"/>
        <rFont val="Calibri"/>
        <family val="2"/>
        <scheme val="minor"/>
      </rPr>
      <t>Budget Journal Output</t>
    </r>
  </si>
  <si>
    <t xml:space="preserve">  The purpose of the Budget Journal Output section is to display the calculated transfer amount(s) based on the given </t>
  </si>
  <si>
    <t xml:space="preserve">     Position Budget Adjustment(s) and CFS Change(s).</t>
  </si>
  <si>
    <t xml:space="preserve">  The form calculates the transfer amounts based on the position budget adjustments and the position allocation changes.</t>
  </si>
  <si>
    <t xml:space="preserve">  All transfers must net to zero by fund.  POM01 lines must also net to zero by Designation, and Sub-Designation.</t>
  </si>
  <si>
    <t xml:space="preserve">  If you have a deficit, you will need to find more funding from other position(s).</t>
  </si>
  <si>
    <t xml:space="preserve">  If you have a surplus, you will need to put that surplus into either a template position or an existing position.</t>
  </si>
  <si>
    <r>
      <t xml:space="preserve">Transfer To / From </t>
    </r>
    <r>
      <rPr>
        <i/>
        <sz val="11"/>
        <color theme="1"/>
        <rFont val="Calibri"/>
        <family val="2"/>
        <scheme val="minor"/>
      </rPr>
      <t>(this field is limited to 30 characters)</t>
    </r>
  </si>
  <si>
    <t>This field will be used to identify adjustments that need to be carried into the next fiscal year.</t>
  </si>
  <si>
    <t>PBA-PERIOD-PERM - #XXXX to #XXXX (PERM means the adjustment should carry into the next fiscal year).</t>
  </si>
  <si>
    <t>PBA-PERIOD-TEMP - #XXXX to #XXXX (TEMP means the adjustment should NOT carry into the next fiscal year).</t>
  </si>
  <si>
    <t>PBA-PERIOD-PERM - #XXXX to MULTIPLE (PERM means the adjustment should carry into the next fiscal year).</t>
  </si>
  <si>
    <t>PBA-PERIOD-TEMP - #XXXX to MULTIPLE (TEMP means the adjustment should NOT carry into the next fiscal year).</t>
  </si>
  <si>
    <t>Tools for Position Management</t>
  </si>
  <si>
    <r>
      <t>s</t>
    </r>
    <r>
      <rPr>
        <sz val="11"/>
        <color theme="1"/>
        <rFont val="Calibri"/>
        <family val="2"/>
        <scheme val="minor"/>
      </rPr>
      <t>Tableau Budget Dashboard</t>
    </r>
  </si>
  <si>
    <t>First Version: To be manually updated weekly</t>
  </si>
  <si>
    <t>Second Version: Updated daily after nightly process</t>
  </si>
  <si>
    <r>
      <t>s</t>
    </r>
    <r>
      <rPr>
        <sz val="11"/>
        <color theme="1"/>
        <rFont val="Calibri"/>
        <family val="2"/>
        <scheme val="minor"/>
      </rPr>
      <t>Questica Ad-Hoc Report (View)</t>
    </r>
  </si>
  <si>
    <t>Divisions</t>
  </si>
  <si>
    <t>President's Office</t>
  </si>
  <si>
    <t>Academic Affairs</t>
  </si>
  <si>
    <t>Information Technology &amp; Institutional Planning</t>
  </si>
  <si>
    <t>People, Culture, and Institutional Affairs</t>
  </si>
  <si>
    <t>Student Affairs</t>
  </si>
  <si>
    <t>University Advancement</t>
  </si>
  <si>
    <t>Scenario</t>
  </si>
  <si>
    <t>Sub-Designation</t>
  </si>
  <si>
    <t>Actuals</t>
  </si>
  <si>
    <t>DSG_BASIC_NEEDS</t>
  </si>
  <si>
    <t>DSG_GENERAL</t>
  </si>
  <si>
    <t>DSG_GI2025</t>
  </si>
  <si>
    <t>FEE_II_HEALTH</t>
  </si>
  <si>
    <t>FEE_II_ORIENTATION</t>
  </si>
  <si>
    <t>FEE_II_SSF</t>
  </si>
  <si>
    <t>FEE_III_MISC_CRS_FEE</t>
  </si>
  <si>
    <t>FEE_IV_USER_FEE</t>
  </si>
  <si>
    <t>Column R is limited to 30 Characters</t>
  </si>
  <si>
    <t>07/01/2026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</si>
</sst>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%"/>
    <numFmt numFmtId="165" formatCode="00000000"/>
    <numFmt numFmtId="166" formatCode="&quot;$&quot;#,##0.00"/>
    <numFmt numFmtId="167" formatCode="0.000%"/>
    <numFmt numFmtId="168" formatCode="0.000000%"/>
    <numFmt numFmtId="169" formatCode="0.0000000000%"/>
    <numFmt numFmtId="170" formatCode="0.00000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i/>
      <sz val="9"/>
      <color rgb="FFC00000"/>
      <name val="Arial"/>
      <family val="2"/>
    </font>
    <font>
      <b/>
      <i/>
      <sz val="10"/>
      <color rgb="FFC00000"/>
      <name val="Arial"/>
      <family val="2"/>
    </font>
    <font>
      <b/>
      <i/>
      <sz val="9"/>
      <name val="Arial"/>
      <family val="2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1"/>
      <name val="Wingdings"/>
      <charset val="2"/>
    </font>
    <font>
      <b/>
      <sz val="11"/>
      <color rgb="FFC00000"/>
      <name val="Wingdings"/>
      <charset val="2"/>
    </font>
    <font>
      <b/>
      <sz val="11"/>
      <color rgb="FFC00000"/>
      <name val="Calibri"/>
      <family val="2"/>
      <scheme val="minor"/>
    </font>
    <font>
      <sz val="11"/>
      <color theme="1"/>
      <name val="Calibri"/>
      <family val="2"/>
      <charset val="2"/>
      <scheme val="minor"/>
    </font>
    <font>
      <sz val="8"/>
      <name val="Arial"/>
      <family val="2"/>
    </font>
    <font>
      <i/>
      <sz val="10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  <scheme val="minor"/>
    </font>
    <font>
      <strike/>
      <sz val="11"/>
      <color theme="1"/>
      <name val="Calibri"/>
      <family val="2"/>
      <scheme val="minor"/>
    </font>
    <font>
      <i/>
      <sz val="9"/>
      <name val="Arial"/>
      <family val="2"/>
    </font>
    <font>
      <b/>
      <sz val="11"/>
      <color theme="4" tint="-0.249977111117893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11"/>
      <color theme="1"/>
      <name val="Calibri"/>
      <family val="2"/>
      <scheme val="minor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1"/>
      <name val="Arial"/>
      <family val="2"/>
    </font>
    <font>
      <sz val="10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9"/>
      <name val="Calibri"/>
      <family val="2"/>
      <scheme val="minor"/>
    </font>
    <font>
      <sz val="11"/>
      <color theme="9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medium">
        <color indexed="64"/>
      </right>
      <top style="thin">
        <color rgb="FF000000"/>
      </top>
      <bottom style="double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3" fillId="0" borderId="0" applyNumberFormat="0" applyFill="0" applyBorder="0" applyAlignment="0" applyProtection="0"/>
  </cellStyleXfs>
  <cellXfs count="262">
    <xf numFmtId="0" fontId="0" fillId="0" borderId="0" xfId="0"/>
    <xf numFmtId="14" fontId="7" fillId="2" borderId="0" xfId="0" applyNumberFormat="1" applyFont="1" applyFill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0" fillId="0" borderId="0" xfId="0" applyAlignment="1">
      <alignment horizontal="center"/>
    </xf>
    <xf numFmtId="43" fontId="4" fillId="7" borderId="3" xfId="1" applyFont="1" applyFill="1" applyBorder="1" applyAlignment="1" applyProtection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10" fillId="0" borderId="0" xfId="0" applyFont="1" applyProtection="1">
      <protection locked="0"/>
    </xf>
    <xf numFmtId="49" fontId="3" fillId="0" borderId="0" xfId="0" applyNumberFormat="1" applyFont="1" applyAlignment="1" applyProtection="1">
      <alignment horizontal="centerContinuous" vertical="top"/>
      <protection locked="0"/>
    </xf>
    <xf numFmtId="43" fontId="3" fillId="0" borderId="0" xfId="1" applyFont="1" applyAlignment="1" applyProtection="1">
      <alignment horizontal="centerContinuous" vertical="top"/>
      <protection locked="0"/>
    </xf>
    <xf numFmtId="164" fontId="3" fillId="0" borderId="0" xfId="3" applyNumberFormat="1" applyFont="1" applyAlignment="1" applyProtection="1">
      <alignment horizontal="centerContinuous" vertical="top"/>
      <protection locked="0"/>
    </xf>
    <xf numFmtId="0" fontId="0" fillId="0" borderId="0" xfId="0" applyProtection="1">
      <protection locked="0"/>
    </xf>
    <xf numFmtId="0" fontId="12" fillId="0" borderId="4" xfId="0" applyFont="1" applyBorder="1" applyAlignment="1" applyProtection="1">
      <alignment horizontal="left"/>
      <protection locked="0"/>
    </xf>
    <xf numFmtId="165" fontId="12" fillId="0" borderId="5" xfId="0" applyNumberFormat="1" applyFont="1" applyBorder="1" applyAlignment="1" applyProtection="1">
      <alignment horizontal="center"/>
      <protection locked="0"/>
    </xf>
    <xf numFmtId="43" fontId="13" fillId="0" borderId="5" xfId="1" applyFont="1" applyBorder="1" applyAlignment="1" applyProtection="1">
      <alignment horizontal="right"/>
      <protection locked="0"/>
    </xf>
    <xf numFmtId="43" fontId="13" fillId="0" borderId="6" xfId="1" applyFont="1" applyBorder="1" applyAlignment="1" applyProtection="1">
      <alignment horizontal="right"/>
      <protection locked="0"/>
    </xf>
    <xf numFmtId="43" fontId="5" fillId="0" borderId="0" xfId="1" applyFont="1" applyAlignment="1" applyProtection="1">
      <alignment horizontal="center"/>
      <protection locked="0"/>
    </xf>
    <xf numFmtId="49" fontId="5" fillId="0" borderId="0" xfId="0" applyNumberFormat="1" applyFont="1" applyAlignment="1" applyProtection="1">
      <alignment horizontal="center"/>
      <protection locked="0"/>
    </xf>
    <xf numFmtId="49" fontId="0" fillId="0" borderId="0" xfId="0" applyNumberForma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43" fontId="6" fillId="0" borderId="0" xfId="1" applyFont="1" applyAlignment="1" applyProtection="1">
      <alignment horizontal="left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49" fontId="14" fillId="0" borderId="0" xfId="0" applyNumberFormat="1" applyFont="1" applyAlignment="1" applyProtection="1">
      <alignment horizontal="center" vertical="center" wrapText="1"/>
      <protection locked="0"/>
    </xf>
    <xf numFmtId="10" fontId="14" fillId="0" borderId="0" xfId="0" applyNumberFormat="1" applyFont="1" applyAlignment="1" applyProtection="1">
      <alignment horizontal="center" vertical="center" wrapText="1"/>
      <protection locked="0"/>
    </xf>
    <xf numFmtId="43" fontId="14" fillId="0" borderId="0" xfId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49" fontId="14" fillId="0" borderId="8" xfId="0" applyNumberFormat="1" applyFont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horizontal="center" vertical="top"/>
      <protection locked="0"/>
    </xf>
    <xf numFmtId="0" fontId="13" fillId="0" borderId="9" xfId="0" applyFont="1" applyBorder="1" applyAlignment="1" applyProtection="1">
      <alignment horizontal="center"/>
      <protection locked="0"/>
    </xf>
    <xf numFmtId="166" fontId="14" fillId="8" borderId="2" xfId="0" applyNumberFormat="1" applyFont="1" applyFill="1" applyBorder="1" applyAlignment="1" applyProtection="1">
      <alignment horizontal="right"/>
      <protection locked="0"/>
    </xf>
    <xf numFmtId="49" fontId="14" fillId="0" borderId="10" xfId="0" applyNumberFormat="1" applyFont="1" applyBorder="1" applyAlignment="1" applyProtection="1">
      <alignment horizontal="center" vertical="center"/>
      <protection locked="0"/>
    </xf>
    <xf numFmtId="43" fontId="0" fillId="0" borderId="0" xfId="1" applyFont="1" applyProtection="1">
      <protection locked="0"/>
    </xf>
    <xf numFmtId="49" fontId="4" fillId="2" borderId="0" xfId="0" applyNumberFormat="1" applyFont="1" applyFill="1" applyAlignment="1" applyProtection="1">
      <alignment horizontal="right"/>
      <protection locked="0"/>
    </xf>
    <xf numFmtId="49" fontId="13" fillId="0" borderId="7" xfId="0" applyNumberFormat="1" applyFont="1" applyBorder="1" applyAlignment="1" applyProtection="1">
      <alignment horizontal="right"/>
      <protection locked="0"/>
    </xf>
    <xf numFmtId="44" fontId="13" fillId="8" borderId="0" xfId="2" applyFont="1" applyFill="1" applyBorder="1" applyAlignment="1" applyProtection="1">
      <alignment horizontal="right"/>
      <protection locked="0"/>
    </xf>
    <xf numFmtId="43" fontId="9" fillId="0" borderId="0" xfId="1" applyFont="1" applyAlignment="1" applyProtection="1">
      <alignment horizontal="left"/>
      <protection locked="0"/>
    </xf>
    <xf numFmtId="49" fontId="9" fillId="0" borderId="0" xfId="0" applyNumberFormat="1" applyFont="1" applyProtection="1">
      <protection locked="0"/>
    </xf>
    <xf numFmtId="49" fontId="23" fillId="0" borderId="13" xfId="0" applyNumberFormat="1" applyFont="1" applyBorder="1" applyAlignment="1" applyProtection="1">
      <alignment horizontal="left"/>
      <protection locked="0"/>
    </xf>
    <xf numFmtId="166" fontId="13" fillId="0" borderId="14" xfId="0" applyNumberFormat="1" applyFont="1" applyBorder="1" applyAlignment="1" applyProtection="1">
      <alignment horizontal="right"/>
      <protection locked="0"/>
    </xf>
    <xf numFmtId="166" fontId="13" fillId="0" borderId="15" xfId="0" applyNumberFormat="1" applyFont="1" applyBorder="1" applyAlignment="1" applyProtection="1">
      <alignment horizontal="right"/>
      <protection locked="0"/>
    </xf>
    <xf numFmtId="49" fontId="23" fillId="0" borderId="0" xfId="0" applyNumberFormat="1" applyFont="1" applyAlignment="1" applyProtection="1">
      <alignment horizontal="left"/>
      <protection locked="0"/>
    </xf>
    <xf numFmtId="166" fontId="13" fillId="0" borderId="0" xfId="0" applyNumberFormat="1" applyFont="1" applyAlignment="1" applyProtection="1">
      <alignment horizontal="right"/>
      <protection locked="0"/>
    </xf>
    <xf numFmtId="49" fontId="11" fillId="6" borderId="3" xfId="0" applyNumberFormat="1" applyFont="1" applyFill="1" applyBorder="1" applyAlignment="1" applyProtection="1">
      <alignment horizontal="center"/>
      <protection locked="0"/>
    </xf>
    <xf numFmtId="43" fontId="11" fillId="6" borderId="3" xfId="1" applyFont="1" applyFill="1" applyBorder="1" applyAlignment="1" applyProtection="1">
      <alignment horizontal="center"/>
      <protection locked="0"/>
    </xf>
    <xf numFmtId="164" fontId="11" fillId="6" borderId="3" xfId="3" applyNumberFormat="1" applyFont="1" applyFill="1" applyBorder="1" applyAlignment="1" applyProtection="1">
      <alignment horizontal="center"/>
      <protection locked="0"/>
    </xf>
    <xf numFmtId="49" fontId="4" fillId="7" borderId="3" xfId="0" applyNumberFormat="1" applyFont="1" applyFill="1" applyBorder="1" applyAlignment="1" applyProtection="1">
      <alignment horizontal="center" vertical="center" wrapText="1"/>
      <protection locked="0"/>
    </xf>
    <xf numFmtId="43" fontId="4" fillId="7" borderId="3" xfId="1" applyFont="1" applyFill="1" applyBorder="1" applyAlignment="1" applyProtection="1">
      <alignment horizontal="center" vertical="center" wrapText="1"/>
      <protection locked="0"/>
    </xf>
    <xf numFmtId="0" fontId="4" fillId="7" borderId="3" xfId="0" applyFont="1" applyFill="1" applyBorder="1" applyAlignment="1" applyProtection="1">
      <alignment horizontal="center" vertical="center" wrapText="1"/>
      <protection locked="0"/>
    </xf>
    <xf numFmtId="164" fontId="4" fillId="7" borderId="3" xfId="3" applyNumberFormat="1" applyFont="1" applyFill="1" applyBorder="1" applyAlignment="1" applyProtection="1">
      <alignment horizontal="center" vertical="center" wrapText="1"/>
      <protection locked="0"/>
    </xf>
    <xf numFmtId="0" fontId="16" fillId="10" borderId="0" xfId="0" applyFont="1" applyFill="1" applyAlignment="1" applyProtection="1">
      <alignment horizontal="center" vertical="center" wrapText="1"/>
      <protection locked="0"/>
    </xf>
    <xf numFmtId="43" fontId="0" fillId="0" borderId="0" xfId="1" applyFont="1" applyFill="1" applyAlignment="1" applyProtection="1">
      <alignment horizontal="center"/>
      <protection locked="0"/>
    </xf>
    <xf numFmtId="43" fontId="0" fillId="0" borderId="0" xfId="1" applyFont="1" applyFill="1" applyProtection="1">
      <protection locked="0"/>
    </xf>
    <xf numFmtId="49" fontId="0" fillId="0" borderId="0" xfId="0" applyNumberFormat="1" applyAlignment="1" applyProtection="1">
      <alignment horizontal="center"/>
      <protection locked="0"/>
    </xf>
    <xf numFmtId="43" fontId="0" fillId="0" borderId="0" xfId="0" applyNumberFormat="1" applyProtection="1">
      <protection locked="0"/>
    </xf>
    <xf numFmtId="43" fontId="0" fillId="9" borderId="0" xfId="1" applyFont="1" applyFill="1" applyProtection="1"/>
    <xf numFmtId="168" fontId="0" fillId="9" borderId="0" xfId="3" applyNumberFormat="1" applyFont="1" applyFill="1" applyProtection="1"/>
    <xf numFmtId="43" fontId="13" fillId="0" borderId="0" xfId="0" applyNumberFormat="1" applyFont="1" applyAlignment="1">
      <alignment horizontal="right"/>
    </xf>
    <xf numFmtId="166" fontId="13" fillId="0" borderId="11" xfId="0" applyNumberFormat="1" applyFont="1" applyBorder="1" applyAlignment="1">
      <alignment horizontal="right"/>
    </xf>
    <xf numFmtId="167" fontId="13" fillId="0" borderId="11" xfId="0" applyNumberFormat="1" applyFont="1" applyBorder="1" applyAlignment="1">
      <alignment horizontal="right"/>
    </xf>
    <xf numFmtId="164" fontId="15" fillId="0" borderId="12" xfId="0" applyNumberFormat="1" applyFont="1" applyBorder="1" applyAlignment="1">
      <alignment horizontal="right"/>
    </xf>
    <xf numFmtId="44" fontId="13" fillId="0" borderId="0" xfId="2" applyFont="1" applyBorder="1" applyAlignment="1" applyProtection="1">
      <alignment horizontal="right"/>
    </xf>
    <xf numFmtId="164" fontId="15" fillId="0" borderId="8" xfId="0" applyNumberFormat="1" applyFont="1" applyBorder="1" applyAlignment="1">
      <alignment horizontal="right"/>
    </xf>
    <xf numFmtId="166" fontId="14" fillId="0" borderId="2" xfId="0" applyNumberFormat="1" applyFont="1" applyBorder="1" applyAlignment="1">
      <alignment horizontal="right"/>
    </xf>
    <xf numFmtId="49" fontId="3" fillId="0" borderId="0" xfId="0" applyNumberFormat="1" applyFont="1" applyAlignment="1">
      <alignment horizontal="centerContinuous" vertical="top"/>
    </xf>
    <xf numFmtId="43" fontId="3" fillId="0" borderId="0" xfId="1" applyFont="1" applyAlignment="1" applyProtection="1">
      <alignment horizontal="centerContinuous" vertical="top"/>
    </xf>
    <xf numFmtId="164" fontId="3" fillId="0" borderId="0" xfId="3" applyNumberFormat="1" applyFont="1" applyAlignment="1" applyProtection="1">
      <alignment horizontal="centerContinuous" vertical="top"/>
    </xf>
    <xf numFmtId="0" fontId="12" fillId="0" borderId="4" xfId="0" applyFont="1" applyBorder="1" applyAlignment="1">
      <alignment horizontal="left"/>
    </xf>
    <xf numFmtId="165" fontId="12" fillId="0" borderId="5" xfId="0" applyNumberFormat="1" applyFont="1" applyBorder="1" applyAlignment="1">
      <alignment horizontal="center"/>
    </xf>
    <xf numFmtId="43" fontId="13" fillId="0" borderId="5" xfId="1" applyFont="1" applyBorder="1" applyAlignment="1" applyProtection="1">
      <alignment horizontal="right"/>
    </xf>
    <xf numFmtId="43" fontId="13" fillId="0" borderId="6" xfId="1" applyFont="1" applyBorder="1" applyAlignment="1" applyProtection="1">
      <alignment horizontal="right"/>
    </xf>
    <xf numFmtId="14" fontId="22" fillId="0" borderId="1" xfId="1" applyNumberFormat="1" applyFont="1" applyBorder="1" applyAlignment="1" applyProtection="1">
      <alignment horizontal="center"/>
    </xf>
    <xf numFmtId="43" fontId="5" fillId="0" borderId="0" xfId="1" applyFont="1" applyAlignment="1" applyProtection="1">
      <alignment horizontal="center"/>
    </xf>
    <xf numFmtId="49" fontId="5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left"/>
    </xf>
    <xf numFmtId="49" fontId="0" fillId="0" borderId="0" xfId="0" applyNumberFormat="1"/>
    <xf numFmtId="0" fontId="6" fillId="0" borderId="0" xfId="0" applyFont="1" applyAlignment="1">
      <alignment horizontal="left"/>
    </xf>
    <xf numFmtId="164" fontId="6" fillId="0" borderId="0" xfId="3" applyNumberFormat="1" applyFont="1" applyAlignment="1" applyProtection="1">
      <alignment horizontal="left"/>
    </xf>
    <xf numFmtId="43" fontId="6" fillId="0" borderId="0" xfId="1" applyFont="1" applyAlignment="1" applyProtection="1">
      <alignment horizontal="left"/>
    </xf>
    <xf numFmtId="49" fontId="7" fillId="2" borderId="0" xfId="0" applyNumberFormat="1" applyFont="1" applyFill="1" applyAlignment="1">
      <alignment horizontal="center" vertical="top"/>
    </xf>
    <xf numFmtId="0" fontId="14" fillId="0" borderId="7" xfId="0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10" fontId="14" fillId="0" borderId="0" xfId="0" applyNumberFormat="1" applyFont="1" applyAlignment="1">
      <alignment horizontal="center" vertical="center" wrapText="1"/>
    </xf>
    <xf numFmtId="43" fontId="14" fillId="0" borderId="0" xfId="1" applyFont="1" applyFill="1" applyBorder="1" applyAlignment="1" applyProtection="1">
      <alignment horizontal="center" vertical="center"/>
    </xf>
    <xf numFmtId="0" fontId="14" fillId="0" borderId="0" xfId="0" applyFont="1" applyAlignment="1">
      <alignment horizontal="center" vertical="center" wrapText="1"/>
    </xf>
    <xf numFmtId="49" fontId="14" fillId="0" borderId="8" xfId="0" applyNumberFormat="1" applyFont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top"/>
    </xf>
    <xf numFmtId="0" fontId="13" fillId="0" borderId="9" xfId="0" applyFont="1" applyBorder="1" applyAlignment="1">
      <alignment horizontal="center"/>
    </xf>
    <xf numFmtId="166" fontId="14" fillId="8" borderId="2" xfId="0" applyNumberFormat="1" applyFont="1" applyFill="1" applyBorder="1" applyAlignment="1">
      <alignment horizontal="right"/>
    </xf>
    <xf numFmtId="10" fontId="14" fillId="0" borderId="2" xfId="0" applyNumberFormat="1" applyFont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/>
    </xf>
    <xf numFmtId="49" fontId="4" fillId="2" borderId="0" xfId="0" applyNumberFormat="1" applyFont="1" applyFill="1" applyAlignment="1">
      <alignment horizontal="right"/>
    </xf>
    <xf numFmtId="14" fontId="7" fillId="2" borderId="0" xfId="0" applyNumberFormat="1" applyFont="1" applyFill="1" applyAlignment="1">
      <alignment horizontal="left"/>
    </xf>
    <xf numFmtId="49" fontId="13" fillId="0" borderId="7" xfId="0" applyNumberFormat="1" applyFont="1" applyBorder="1" applyAlignment="1">
      <alignment horizontal="right"/>
    </xf>
    <xf numFmtId="167" fontId="13" fillId="8" borderId="0" xfId="0" applyNumberFormat="1" applyFont="1" applyFill="1" applyAlignment="1">
      <alignment horizontal="right"/>
    </xf>
    <xf numFmtId="44" fontId="13" fillId="8" borderId="0" xfId="2" applyFont="1" applyFill="1" applyBorder="1" applyAlignment="1" applyProtection="1">
      <alignment horizontal="right"/>
    </xf>
    <xf numFmtId="9" fontId="15" fillId="0" borderId="8" xfId="3" applyFont="1" applyBorder="1" applyAlignment="1" applyProtection="1">
      <alignment horizontal="right"/>
    </xf>
    <xf numFmtId="0" fontId="7" fillId="2" borderId="0" xfId="0" applyFont="1" applyFill="1" applyAlignment="1">
      <alignment horizontal="left"/>
    </xf>
    <xf numFmtId="49" fontId="5" fillId="0" borderId="0" xfId="0" applyNumberFormat="1" applyFont="1" applyAlignment="1">
      <alignment horizontal="left"/>
    </xf>
    <xf numFmtId="43" fontId="0" fillId="3" borderId="0" xfId="3" applyNumberFormat="1" applyFont="1" applyFill="1" applyAlignment="1" applyProtection="1">
      <alignment horizontal="center"/>
    </xf>
    <xf numFmtId="49" fontId="9" fillId="0" borderId="0" xfId="0" applyNumberFormat="1" applyFont="1" applyAlignment="1">
      <alignment horizontal="left"/>
    </xf>
    <xf numFmtId="43" fontId="9" fillId="0" borderId="0" xfId="1" applyFont="1" applyAlignment="1" applyProtection="1">
      <alignment horizontal="center"/>
    </xf>
    <xf numFmtId="43" fontId="9" fillId="0" borderId="0" xfId="1" applyFont="1" applyAlignment="1" applyProtection="1">
      <alignment horizontal="left"/>
    </xf>
    <xf numFmtId="49" fontId="10" fillId="0" borderId="0" xfId="0" applyNumberFormat="1" applyFont="1" applyAlignment="1">
      <alignment horizontal="left"/>
    </xf>
    <xf numFmtId="164" fontId="0" fillId="0" borderId="0" xfId="3" applyNumberFormat="1" applyFont="1" applyProtection="1"/>
    <xf numFmtId="43" fontId="6" fillId="0" borderId="0" xfId="1" applyFont="1" applyAlignment="1" applyProtection="1">
      <alignment horizontal="center"/>
    </xf>
    <xf numFmtId="49" fontId="7" fillId="2" borderId="0" xfId="0" applyNumberFormat="1" applyFont="1" applyFill="1" applyAlignment="1">
      <alignment horizontal="center"/>
    </xf>
    <xf numFmtId="49" fontId="13" fillId="0" borderId="13" xfId="0" applyNumberFormat="1" applyFont="1" applyBorder="1" applyAlignment="1">
      <alignment horizontal="right"/>
    </xf>
    <xf numFmtId="166" fontId="13" fillId="0" borderId="14" xfId="0" applyNumberFormat="1" applyFont="1" applyBorder="1" applyAlignment="1">
      <alignment horizontal="right"/>
    </xf>
    <xf numFmtId="166" fontId="13" fillId="0" borderId="15" xfId="0" applyNumberFormat="1" applyFont="1" applyBorder="1" applyAlignment="1">
      <alignment horizontal="right"/>
    </xf>
    <xf numFmtId="43" fontId="0" fillId="0" borderId="0" xfId="1" applyFont="1" applyProtection="1"/>
    <xf numFmtId="49" fontId="11" fillId="6" borderId="3" xfId="0" applyNumberFormat="1" applyFont="1" applyFill="1" applyBorder="1" applyAlignment="1">
      <alignment horizontal="center"/>
    </xf>
    <xf numFmtId="43" fontId="11" fillId="6" borderId="3" xfId="1" applyFont="1" applyFill="1" applyBorder="1" applyAlignment="1" applyProtection="1">
      <alignment horizontal="center"/>
    </xf>
    <xf numFmtId="164" fontId="11" fillId="6" borderId="3" xfId="3" applyNumberFormat="1" applyFont="1" applyFill="1" applyBorder="1" applyAlignment="1" applyProtection="1">
      <alignment horizontal="center"/>
    </xf>
    <xf numFmtId="49" fontId="4" fillId="7" borderId="3" xfId="0" applyNumberFormat="1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164" fontId="4" fillId="7" borderId="3" xfId="3" applyNumberFormat="1" applyFont="1" applyFill="1" applyBorder="1" applyAlignment="1" applyProtection="1">
      <alignment horizontal="center" vertical="center" wrapText="1"/>
    </xf>
    <xf numFmtId="165" fontId="0" fillId="0" borderId="0" xfId="0" applyNumberFormat="1" applyAlignment="1">
      <alignment horizontal="center"/>
    </xf>
    <xf numFmtId="43" fontId="0" fillId="0" borderId="0" xfId="1" applyFont="1" applyFill="1" applyAlignment="1" applyProtection="1">
      <alignment horizontal="center"/>
    </xf>
    <xf numFmtId="43" fontId="0" fillId="0" borderId="0" xfId="1" applyFont="1" applyFill="1" applyProtection="1"/>
    <xf numFmtId="49" fontId="0" fillId="0" borderId="0" xfId="0" applyNumberFormat="1" applyAlignment="1">
      <alignment horizontal="center"/>
    </xf>
    <xf numFmtId="168" fontId="0" fillId="0" borderId="0" xfId="3" applyNumberFormat="1" applyFont="1" applyFill="1" applyProtection="1"/>
    <xf numFmtId="168" fontId="0" fillId="0" borderId="0" xfId="3" applyNumberFormat="1" applyFont="1" applyFill="1" applyAlignment="1" applyProtection="1">
      <alignment horizontal="center"/>
    </xf>
    <xf numFmtId="43" fontId="0" fillId="5" borderId="0" xfId="1" applyFont="1" applyFill="1" applyProtection="1"/>
    <xf numFmtId="0" fontId="20" fillId="0" borderId="0" xfId="0" applyFont="1"/>
    <xf numFmtId="43" fontId="0" fillId="0" borderId="0" xfId="1" applyFont="1" applyFill="1" applyBorder="1" applyProtection="1"/>
    <xf numFmtId="168" fontId="0" fillId="0" borderId="0" xfId="0" applyNumberFormat="1"/>
    <xf numFmtId="43" fontId="0" fillId="0" borderId="0" xfId="0" applyNumberFormat="1"/>
    <xf numFmtId="165" fontId="0" fillId="0" borderId="0" xfId="0" quotePrefix="1" applyNumberFormat="1" applyAlignment="1">
      <alignment horizontal="center"/>
    </xf>
    <xf numFmtId="0" fontId="16" fillId="0" borderId="0" xfId="0" applyFont="1"/>
    <xf numFmtId="0" fontId="18" fillId="0" borderId="0" xfId="0" applyFont="1" applyAlignment="1">
      <alignment horizontal="left" indent="1"/>
    </xf>
    <xf numFmtId="0" fontId="0" fillId="0" borderId="0" xfId="0" applyAlignment="1">
      <alignment horizontal="left" indent="3"/>
    </xf>
    <xf numFmtId="0" fontId="19" fillId="3" borderId="0" xfId="0" applyFont="1" applyFill="1" applyAlignment="1">
      <alignment horizontal="left" indent="1"/>
    </xf>
    <xf numFmtId="0" fontId="0" fillId="0" borderId="0" xfId="0" applyAlignment="1">
      <alignment horizontal="left" indent="1"/>
    </xf>
    <xf numFmtId="0" fontId="21" fillId="0" borderId="0" xfId="0" applyFont="1" applyAlignment="1">
      <alignment horizontal="left" indent="1"/>
    </xf>
    <xf numFmtId="0" fontId="19" fillId="8" borderId="0" xfId="0" applyFont="1" applyFill="1" applyAlignment="1">
      <alignment horizontal="left" indent="1"/>
    </xf>
    <xf numFmtId="0" fontId="2" fillId="0" borderId="0" xfId="0" applyFont="1" applyAlignment="1">
      <alignment horizontal="left" indent="1"/>
    </xf>
    <xf numFmtId="0" fontId="19" fillId="5" borderId="0" xfId="0" applyFont="1" applyFill="1" applyAlignment="1">
      <alignment horizontal="left" indent="1"/>
    </xf>
    <xf numFmtId="0" fontId="0" fillId="0" borderId="0" xfId="0" applyAlignment="1">
      <alignment horizontal="left" indent="4"/>
    </xf>
    <xf numFmtId="0" fontId="0" fillId="0" borderId="0" xfId="0" applyAlignment="1">
      <alignment horizontal="left" indent="6"/>
    </xf>
    <xf numFmtId="43" fontId="0" fillId="0" borderId="0" xfId="1" applyFont="1" applyFill="1" applyAlignment="1" applyProtection="1">
      <alignment horizontal="left" vertical="top" wrapText="1"/>
      <protection locked="0"/>
    </xf>
    <xf numFmtId="166" fontId="14" fillId="0" borderId="2" xfId="0" applyNumberFormat="1" applyFont="1" applyBorder="1" applyAlignment="1" applyProtection="1">
      <alignment horizontal="right"/>
      <protection locked="0"/>
    </xf>
    <xf numFmtId="43" fontId="13" fillId="0" borderId="0" xfId="0" applyNumberFormat="1" applyFont="1" applyAlignment="1" applyProtection="1">
      <alignment horizontal="right"/>
      <protection locked="0"/>
    </xf>
    <xf numFmtId="44" fontId="13" fillId="0" borderId="0" xfId="2" applyFont="1" applyBorder="1" applyAlignment="1" applyProtection="1">
      <alignment horizontal="right"/>
      <protection locked="0"/>
    </xf>
    <xf numFmtId="166" fontId="13" fillId="0" borderId="11" xfId="0" applyNumberFormat="1" applyFont="1" applyBorder="1" applyAlignment="1" applyProtection="1">
      <alignment horizontal="right"/>
      <protection locked="0"/>
    </xf>
    <xf numFmtId="41" fontId="0" fillId="0" borderId="0" xfId="0" applyNumberFormat="1"/>
    <xf numFmtId="169" fontId="13" fillId="0" borderId="14" xfId="3" applyNumberFormat="1" applyFont="1" applyBorder="1" applyAlignment="1" applyProtection="1">
      <alignment horizontal="right"/>
      <protection locked="0"/>
    </xf>
    <xf numFmtId="169" fontId="13" fillId="0" borderId="0" xfId="3" applyNumberFormat="1" applyFont="1" applyAlignment="1" applyProtection="1">
      <alignment horizontal="right"/>
      <protection locked="0"/>
    </xf>
    <xf numFmtId="169" fontId="0" fillId="0" borderId="0" xfId="3" applyNumberFormat="1" applyFont="1" applyProtection="1">
      <protection locked="0"/>
    </xf>
    <xf numFmtId="169" fontId="13" fillId="0" borderId="5" xfId="3" applyNumberFormat="1" applyFont="1" applyBorder="1" applyAlignment="1" applyProtection="1">
      <alignment horizontal="right"/>
      <protection locked="0"/>
    </xf>
    <xf numFmtId="169" fontId="14" fillId="0" borderId="0" xfId="3" applyNumberFormat="1" applyFont="1" applyAlignment="1" applyProtection="1">
      <alignment horizontal="center" vertical="center" wrapText="1"/>
      <protection locked="0"/>
    </xf>
    <xf numFmtId="169" fontId="14" fillId="0" borderId="2" xfId="3" applyNumberFormat="1" applyFont="1" applyBorder="1" applyAlignment="1" applyProtection="1">
      <alignment horizontal="center" vertical="center" wrapText="1"/>
      <protection locked="0"/>
    </xf>
    <xf numFmtId="169" fontId="13" fillId="0" borderId="15" xfId="0" applyNumberFormat="1" applyFont="1" applyBorder="1" applyAlignment="1" applyProtection="1">
      <alignment horizontal="right"/>
      <protection locked="0"/>
    </xf>
    <xf numFmtId="169" fontId="13" fillId="0" borderId="0" xfId="0" applyNumberFormat="1" applyFont="1" applyAlignment="1" applyProtection="1">
      <alignment horizontal="right"/>
      <protection locked="0"/>
    </xf>
    <xf numFmtId="169" fontId="0" fillId="0" borderId="0" xfId="0" applyNumberFormat="1" applyProtection="1">
      <protection locked="0"/>
    </xf>
    <xf numFmtId="169" fontId="13" fillId="0" borderId="6" xfId="1" applyNumberFormat="1" applyFont="1" applyBorder="1" applyAlignment="1" applyProtection="1">
      <alignment horizontal="right"/>
      <protection locked="0"/>
    </xf>
    <xf numFmtId="169" fontId="14" fillId="0" borderId="8" xfId="0" applyNumberFormat="1" applyFont="1" applyBorder="1" applyAlignment="1" applyProtection="1">
      <alignment horizontal="center" vertical="center" wrapText="1"/>
      <protection locked="0"/>
    </xf>
    <xf numFmtId="169" fontId="14" fillId="0" borderId="10" xfId="0" applyNumberFormat="1" applyFont="1" applyBorder="1" applyAlignment="1" applyProtection="1">
      <alignment horizontal="center" vertical="center"/>
      <protection locked="0"/>
    </xf>
    <xf numFmtId="164" fontId="6" fillId="0" borderId="0" xfId="3" applyNumberFormat="1" applyFont="1" applyAlignment="1" applyProtection="1">
      <alignment horizontal="right"/>
      <protection locked="0"/>
    </xf>
    <xf numFmtId="164" fontId="0" fillId="11" borderId="0" xfId="3" applyNumberFormat="1" applyFont="1" applyFill="1" applyAlignment="1" applyProtection="1">
      <alignment horizontal="center"/>
    </xf>
    <xf numFmtId="43" fontId="0" fillId="0" borderId="16" xfId="1" applyFont="1" applyBorder="1" applyProtection="1">
      <protection locked="0"/>
    </xf>
    <xf numFmtId="165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43" fontId="0" fillId="0" borderId="0" xfId="1" applyFont="1" applyBorder="1" applyProtection="1">
      <protection locked="0"/>
    </xf>
    <xf numFmtId="43" fontId="0" fillId="9" borderId="0" xfId="1" applyFont="1" applyFill="1" applyBorder="1" applyProtection="1"/>
    <xf numFmtId="168" fontId="0" fillId="0" borderId="0" xfId="3" applyNumberFormat="1" applyFont="1" applyFill="1" applyBorder="1" applyProtection="1">
      <protection locked="0"/>
    </xf>
    <xf numFmtId="49" fontId="3" fillId="0" borderId="0" xfId="0" applyNumberFormat="1" applyFont="1" applyAlignment="1" applyProtection="1">
      <alignment horizontal="center" vertical="top"/>
      <protection locked="0"/>
    </xf>
    <xf numFmtId="164" fontId="6" fillId="0" borderId="0" xfId="3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49" fontId="6" fillId="0" borderId="0" xfId="0" applyNumberFormat="1" applyFont="1" applyAlignment="1" applyProtection="1">
      <alignment horizontal="center"/>
      <protection locked="0"/>
    </xf>
    <xf numFmtId="49" fontId="9" fillId="0" borderId="0" xfId="0" applyNumberFormat="1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14" fontId="7" fillId="0" borderId="17" xfId="0" applyNumberFormat="1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164" fontId="2" fillId="0" borderId="0" xfId="3" applyNumberFormat="1" applyFont="1" applyAlignment="1" applyProtection="1">
      <alignment horizontal="center" vertical="center" wrapText="1"/>
    </xf>
    <xf numFmtId="170" fontId="0" fillId="9" borderId="0" xfId="3" applyNumberFormat="1" applyFont="1" applyFill="1" applyProtection="1"/>
    <xf numFmtId="164" fontId="0" fillId="9" borderId="0" xfId="3" applyNumberFormat="1" applyFont="1" applyFill="1" applyProtection="1"/>
    <xf numFmtId="164" fontId="0" fillId="9" borderId="0" xfId="3" applyNumberFormat="1" applyFont="1" applyFill="1" applyBorder="1" applyProtection="1"/>
    <xf numFmtId="164" fontId="0" fillId="0" borderId="0" xfId="0" applyNumberFormat="1" applyProtection="1">
      <protection locked="0"/>
    </xf>
    <xf numFmtId="43" fontId="0" fillId="9" borderId="0" xfId="1" applyFont="1" applyFill="1" applyProtection="1">
      <protection locked="0"/>
    </xf>
    <xf numFmtId="43" fontId="0" fillId="9" borderId="0" xfId="1" applyFont="1" applyFill="1" applyBorder="1" applyProtection="1">
      <protection locked="0"/>
    </xf>
    <xf numFmtId="168" fontId="0" fillId="0" borderId="0" xfId="3" applyNumberFormat="1" applyFont="1" applyFill="1" applyProtection="1">
      <protection locked="0"/>
    </xf>
    <xf numFmtId="165" fontId="26" fillId="0" borderId="0" xfId="0" applyNumberFormat="1" applyFont="1" applyAlignment="1">
      <alignment horizontal="center"/>
    </xf>
    <xf numFmtId="43" fontId="26" fillId="0" borderId="0" xfId="1" applyFont="1" applyFill="1" applyProtection="1"/>
    <xf numFmtId="49" fontId="26" fillId="0" borderId="0" xfId="0" applyNumberFormat="1" applyFont="1" applyAlignment="1">
      <alignment horizontal="center"/>
    </xf>
    <xf numFmtId="0" fontId="26" fillId="0" borderId="0" xfId="0" applyFont="1"/>
    <xf numFmtId="49" fontId="26" fillId="0" borderId="0" xfId="0" applyNumberFormat="1" applyFont="1"/>
    <xf numFmtId="168" fontId="26" fillId="0" borderId="0" xfId="3" applyNumberFormat="1" applyFont="1" applyProtection="1"/>
    <xf numFmtId="168" fontId="26" fillId="0" borderId="0" xfId="0" applyNumberFormat="1" applyFont="1"/>
    <xf numFmtId="168" fontId="26" fillId="0" borderId="0" xfId="3" applyNumberFormat="1" applyFont="1" applyFill="1" applyAlignment="1" applyProtection="1">
      <alignment horizontal="center"/>
    </xf>
    <xf numFmtId="165" fontId="26" fillId="0" borderId="0" xfId="0" quotePrefix="1" applyNumberFormat="1" applyFont="1" applyAlignment="1">
      <alignment horizontal="center"/>
    </xf>
    <xf numFmtId="0" fontId="28" fillId="0" borderId="0" xfId="0" applyFont="1"/>
    <xf numFmtId="0" fontId="28" fillId="0" borderId="0" xfId="0" applyFont="1" applyAlignment="1">
      <alignment horizontal="left" indent="2"/>
    </xf>
    <xf numFmtId="0" fontId="24" fillId="0" borderId="0" xfId="0" applyFont="1" applyAlignment="1" applyProtection="1">
      <alignment horizontal="right"/>
      <protection locked="0"/>
    </xf>
    <xf numFmtId="166" fontId="13" fillId="0" borderId="0" xfId="0" applyNumberFormat="1" applyFont="1" applyAlignment="1">
      <alignment horizontal="right"/>
    </xf>
    <xf numFmtId="167" fontId="13" fillId="0" borderId="0" xfId="3" applyNumberFormat="1" applyFont="1" applyBorder="1" applyAlignment="1">
      <alignment horizontal="right"/>
    </xf>
    <xf numFmtId="0" fontId="6" fillId="0" borderId="0" xfId="0" applyFont="1" applyProtection="1">
      <protection locked="0"/>
    </xf>
    <xf numFmtId="43" fontId="2" fillId="0" borderId="0" xfId="1" applyFont="1" applyAlignment="1" applyProtection="1">
      <alignment horizontal="right"/>
      <protection locked="0"/>
    </xf>
    <xf numFmtId="49" fontId="3" fillId="0" borderId="0" xfId="0" applyNumberFormat="1" applyFont="1" applyAlignment="1" applyProtection="1">
      <alignment horizontal="left" vertical="top"/>
      <protection locked="0"/>
    </xf>
    <xf numFmtId="0" fontId="16" fillId="8" borderId="0" xfId="0" applyFont="1" applyFill="1" applyAlignment="1" applyProtection="1">
      <alignment horizontal="center" vertical="center" wrapText="1"/>
      <protection locked="0"/>
    </xf>
    <xf numFmtId="49" fontId="27" fillId="0" borderId="0" xfId="0" applyNumberFormat="1" applyFont="1" applyAlignment="1" applyProtection="1">
      <alignment horizontal="center"/>
      <protection locked="0"/>
    </xf>
    <xf numFmtId="14" fontId="7" fillId="0" borderId="1" xfId="1" applyNumberFormat="1" applyFont="1" applyBorder="1" applyAlignment="1" applyProtection="1">
      <alignment horizontal="center"/>
      <protection locked="0"/>
    </xf>
    <xf numFmtId="49" fontId="29" fillId="0" borderId="0" xfId="0" applyNumberFormat="1" applyFont="1" applyAlignment="1" applyProtection="1">
      <alignment horizontal="center"/>
      <protection locked="0"/>
    </xf>
    <xf numFmtId="43" fontId="30" fillId="0" borderId="0" xfId="1" applyFont="1" applyAlignment="1" applyProtection="1">
      <alignment horizontal="right"/>
      <protection locked="0"/>
    </xf>
    <xf numFmtId="43" fontId="3" fillId="0" borderId="0" xfId="1" applyFont="1" applyAlignment="1" applyProtection="1">
      <alignment vertical="top"/>
      <protection locked="0"/>
    </xf>
    <xf numFmtId="49" fontId="27" fillId="0" borderId="0" xfId="0" applyNumberFormat="1" applyFont="1" applyAlignment="1" applyProtection="1">
      <alignment vertical="top"/>
      <protection locked="0"/>
    </xf>
    <xf numFmtId="0" fontId="23" fillId="0" borderId="13" xfId="0" applyFont="1" applyBorder="1" applyAlignment="1" applyProtection="1">
      <alignment horizontal="left"/>
      <protection locked="0"/>
    </xf>
    <xf numFmtId="43" fontId="7" fillId="0" borderId="1" xfId="1" applyFont="1" applyBorder="1" applyAlignment="1" applyProtection="1">
      <alignment horizontal="center"/>
      <protection locked="0"/>
    </xf>
    <xf numFmtId="43" fontId="27" fillId="0" borderId="0" xfId="1" applyFont="1" applyAlignment="1" applyProtection="1">
      <alignment horizontal="center"/>
      <protection locked="0"/>
    </xf>
    <xf numFmtId="164" fontId="0" fillId="0" borderId="0" xfId="3" applyNumberFormat="1" applyFont="1" applyFill="1" applyProtection="1">
      <protection locked="0"/>
    </xf>
    <xf numFmtId="164" fontId="0" fillId="0" borderId="0" xfId="3" applyNumberFormat="1" applyFont="1" applyFill="1" applyBorder="1" applyProtection="1">
      <protection locked="0"/>
    </xf>
    <xf numFmtId="164" fontId="15" fillId="0" borderId="8" xfId="3" applyNumberFormat="1" applyFont="1" applyBorder="1" applyAlignment="1" applyProtection="1">
      <alignment horizontal="right"/>
    </xf>
    <xf numFmtId="164" fontId="15" fillId="0" borderId="12" xfId="3" applyNumberFormat="1" applyFont="1" applyBorder="1" applyAlignment="1" applyProtection="1">
      <alignment horizontal="right"/>
      <protection locked="0"/>
    </xf>
    <xf numFmtId="165" fontId="28" fillId="0" borderId="0" xfId="0" applyNumberFormat="1" applyFont="1" applyAlignment="1" applyProtection="1">
      <alignment horizontal="left" indent="2"/>
      <protection locked="0"/>
    </xf>
    <xf numFmtId="49" fontId="0" fillId="0" borderId="0" xfId="0" applyNumberFormat="1" applyAlignment="1" applyProtection="1">
      <alignment horizontal="left"/>
      <protection locked="0"/>
    </xf>
    <xf numFmtId="164" fontId="0" fillId="0" borderId="0" xfId="3" applyNumberFormat="1" applyFont="1" applyProtection="1">
      <protection locked="0"/>
    </xf>
    <xf numFmtId="0" fontId="2" fillId="10" borderId="1" xfId="0" applyFont="1" applyFill="1" applyBorder="1" applyAlignment="1" applyProtection="1">
      <alignment horizontal="center"/>
      <protection locked="0"/>
    </xf>
    <xf numFmtId="43" fontId="0" fillId="0" borderId="16" xfId="1" applyFont="1" applyBorder="1" applyProtection="1"/>
    <xf numFmtId="164" fontId="6" fillId="0" borderId="0" xfId="3" applyNumberFormat="1" applyFont="1" applyAlignment="1" applyProtection="1">
      <alignment horizontal="right"/>
    </xf>
    <xf numFmtId="49" fontId="6" fillId="0" borderId="0" xfId="0" applyNumberFormat="1" applyFont="1" applyAlignment="1">
      <alignment horizontal="center"/>
    </xf>
    <xf numFmtId="164" fontId="15" fillId="0" borderId="8" xfId="3" applyNumberFormat="1" applyFont="1" applyBorder="1" applyAlignment="1" applyProtection="1">
      <alignment horizontal="right"/>
      <protection locked="0"/>
    </xf>
    <xf numFmtId="164" fontId="15" fillId="0" borderId="12" xfId="0" applyNumberFormat="1" applyFont="1" applyBorder="1" applyAlignment="1" applyProtection="1">
      <alignment horizontal="right"/>
      <protection locked="0"/>
    </xf>
    <xf numFmtId="167" fontId="15" fillId="0" borderId="8" xfId="0" applyNumberFormat="1" applyFont="1" applyBorder="1" applyAlignment="1" applyProtection="1">
      <alignment horizontal="right"/>
      <protection locked="0"/>
    </xf>
    <xf numFmtId="0" fontId="2" fillId="12" borderId="0" xfId="0" applyFont="1" applyFill="1" applyAlignment="1" applyProtection="1">
      <alignment horizontal="center" vertical="center" wrapText="1"/>
      <protection locked="0"/>
    </xf>
    <xf numFmtId="49" fontId="3" fillId="0" borderId="0" xfId="0" applyNumberFormat="1" applyFont="1" applyAlignment="1" applyProtection="1">
      <alignment horizontal="left"/>
      <protection locked="0"/>
    </xf>
    <xf numFmtId="164" fontId="13" fillId="8" borderId="0" xfId="3" applyNumberFormat="1" applyFont="1" applyFill="1" applyAlignment="1" applyProtection="1">
      <alignment horizontal="right"/>
      <protection locked="0"/>
    </xf>
    <xf numFmtId="164" fontId="13" fillId="0" borderId="11" xfId="3" applyNumberFormat="1" applyFont="1" applyBorder="1" applyAlignment="1">
      <alignment horizontal="right"/>
    </xf>
    <xf numFmtId="164" fontId="13" fillId="0" borderId="11" xfId="3" applyNumberFormat="1" applyFont="1" applyBorder="1" applyAlignment="1" applyProtection="1">
      <alignment horizontal="right"/>
      <protection locked="0"/>
    </xf>
    <xf numFmtId="49" fontId="32" fillId="0" borderId="0" xfId="0" applyNumberFormat="1" applyFont="1" applyAlignment="1" applyProtection="1">
      <alignment horizontal="centerContinuous" vertical="top"/>
      <protection locked="0"/>
    </xf>
    <xf numFmtId="49" fontId="34" fillId="0" borderId="0" xfId="4" applyNumberFormat="1" applyFont="1" applyAlignment="1" applyProtection="1">
      <alignment horizontal="center" vertical="center"/>
      <protection locked="0"/>
    </xf>
    <xf numFmtId="49" fontId="35" fillId="0" borderId="0" xfId="0" applyNumberFormat="1" applyFont="1" applyAlignment="1" applyProtection="1">
      <alignment vertical="top"/>
      <protection locked="0"/>
    </xf>
    <xf numFmtId="49" fontId="36" fillId="0" borderId="7" xfId="0" applyNumberFormat="1" applyFont="1" applyBorder="1" applyAlignment="1" applyProtection="1">
      <alignment horizontal="right"/>
      <protection locked="0"/>
    </xf>
    <xf numFmtId="0" fontId="37" fillId="0" borderId="0" xfId="0" applyFont="1" applyProtection="1">
      <protection locked="0"/>
    </xf>
    <xf numFmtId="49" fontId="38" fillId="0" borderId="7" xfId="0" applyNumberFormat="1" applyFont="1" applyBorder="1" applyAlignment="1" applyProtection="1">
      <alignment horizontal="right"/>
      <protection locked="0"/>
    </xf>
    <xf numFmtId="0" fontId="39" fillId="0" borderId="0" xfId="0" applyFont="1" applyProtection="1">
      <protection locked="0"/>
    </xf>
    <xf numFmtId="0" fontId="10" fillId="5" borderId="1" xfId="0" applyFont="1" applyFill="1" applyBorder="1" applyAlignment="1" applyProtection="1">
      <alignment horizontal="center"/>
      <protection locked="0"/>
    </xf>
    <xf numFmtId="43" fontId="2" fillId="8" borderId="1" xfId="1" applyFont="1" applyFill="1" applyBorder="1" applyAlignment="1" applyProtection="1">
      <alignment horizontal="center" vertical="center"/>
      <protection locked="0"/>
    </xf>
    <xf numFmtId="49" fontId="9" fillId="4" borderId="1" xfId="0" applyNumberFormat="1" applyFont="1" applyFill="1" applyBorder="1" applyAlignment="1" applyProtection="1">
      <alignment horizontal="center"/>
      <protection locked="0"/>
    </xf>
    <xf numFmtId="49" fontId="9" fillId="3" borderId="1" xfId="0" applyNumberFormat="1" applyFont="1" applyFill="1" applyBorder="1" applyAlignment="1" applyProtection="1">
      <alignment horizontal="center"/>
      <protection locked="0"/>
    </xf>
    <xf numFmtId="164" fontId="24" fillId="8" borderId="0" xfId="3" applyNumberFormat="1" applyFont="1" applyFill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left"/>
      <protection locked="0"/>
    </xf>
    <xf numFmtId="43" fontId="29" fillId="0" borderId="1" xfId="1" applyFont="1" applyBorder="1" applyAlignment="1" applyProtection="1">
      <alignment horizontal="left"/>
      <protection locked="0"/>
    </xf>
    <xf numFmtId="43" fontId="29" fillId="0" borderId="2" xfId="1" applyFont="1" applyBorder="1" applyAlignment="1" applyProtection="1">
      <alignment horizontal="left"/>
      <protection locked="0"/>
    </xf>
    <xf numFmtId="14" fontId="7" fillId="0" borderId="2" xfId="0" applyNumberFormat="1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left"/>
      <protection locked="0"/>
    </xf>
    <xf numFmtId="49" fontId="27" fillId="0" borderId="17" xfId="0" applyNumberFormat="1" applyFont="1" applyBorder="1" applyAlignment="1" applyProtection="1">
      <alignment horizontal="left" vertical="top" wrapText="1"/>
      <protection locked="0"/>
    </xf>
    <xf numFmtId="49" fontId="27" fillId="0" borderId="0" xfId="0" applyNumberFormat="1" applyFont="1" applyAlignment="1" applyProtection="1">
      <alignment horizontal="left" vertical="top" wrapText="1"/>
      <protection locked="0"/>
    </xf>
    <xf numFmtId="43" fontId="29" fillId="0" borderId="1" xfId="1" applyFont="1" applyBorder="1" applyAlignment="1" applyProtection="1">
      <alignment horizontal="center"/>
      <protection locked="0"/>
    </xf>
    <xf numFmtId="0" fontId="2" fillId="8" borderId="1" xfId="0" applyFont="1" applyFill="1" applyBorder="1" applyAlignment="1" applyProtection="1">
      <alignment horizontal="center"/>
      <protection locked="0"/>
    </xf>
    <xf numFmtId="43" fontId="29" fillId="0" borderId="0" xfId="1" applyFont="1" applyAlignment="1" applyProtection="1">
      <alignment horizontal="left"/>
      <protection locked="0"/>
    </xf>
    <xf numFmtId="43" fontId="2" fillId="8" borderId="1" xfId="1" applyFont="1" applyFill="1" applyBorder="1" applyAlignment="1" applyProtection="1">
      <alignment horizontal="center" vertical="center" wrapText="1"/>
      <protection locked="0"/>
    </xf>
    <xf numFmtId="14" fontId="7" fillId="0" borderId="1" xfId="0" applyNumberFormat="1" applyFont="1" applyBorder="1" applyAlignment="1" applyProtection="1">
      <alignment horizontal="left"/>
      <protection locked="0"/>
    </xf>
    <xf numFmtId="49" fontId="7" fillId="0" borderId="1" xfId="0" applyNumberFormat="1" applyFont="1" applyBorder="1" applyAlignment="1" applyProtection="1">
      <alignment horizontal="left"/>
      <protection locked="0"/>
    </xf>
    <xf numFmtId="43" fontId="29" fillId="0" borderId="1" xfId="1" applyFont="1" applyBorder="1" applyAlignment="1" applyProtection="1">
      <protection locked="0"/>
    </xf>
    <xf numFmtId="49" fontId="9" fillId="3" borderId="1" xfId="0" applyNumberFormat="1" applyFont="1" applyFill="1" applyBorder="1" applyAlignment="1">
      <alignment horizontal="center"/>
    </xf>
    <xf numFmtId="49" fontId="9" fillId="4" borderId="1" xfId="0" applyNumberFormat="1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49" fontId="4" fillId="0" borderId="0" xfId="0" applyNumberFormat="1" applyFont="1" applyAlignment="1">
      <alignment horizontal="right"/>
    </xf>
    <xf numFmtId="0" fontId="7" fillId="0" borderId="1" xfId="0" applyFont="1" applyBorder="1" applyAlignment="1">
      <alignment horizontal="left"/>
    </xf>
    <xf numFmtId="14" fontId="7" fillId="0" borderId="2" xfId="0" applyNumberFormat="1" applyFont="1" applyBorder="1" applyAlignment="1">
      <alignment horizontal="left"/>
    </xf>
    <xf numFmtId="43" fontId="8" fillId="0" borderId="0" xfId="3" applyNumberFormat="1" applyFont="1" applyAlignment="1" applyProtection="1">
      <alignment horizontal="center" wrapText="1"/>
    </xf>
    <xf numFmtId="0" fontId="7" fillId="0" borderId="2" xfId="0" applyFont="1" applyBorder="1" applyAlignment="1">
      <alignment horizontal="left"/>
    </xf>
    <xf numFmtId="49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6">
    <dxf>
      <font>
        <b/>
        <i val="0"/>
        <color rgb="FFC00000"/>
      </font>
      <fill>
        <patternFill>
          <bgColor rgb="FFFFFF0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rgb="FFC00000"/>
      </font>
      <fill>
        <patternFill>
          <bgColor rgb="FFFFFF0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rgb="FFFFFF0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rgb="FFFFFF0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FFCCCC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31</xdr:row>
      <xdr:rowOff>171450</xdr:rowOff>
    </xdr:from>
    <xdr:to>
      <xdr:col>4</xdr:col>
      <xdr:colOff>157596</xdr:colOff>
      <xdr:row>47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A943D8-2BFD-D43E-DF7C-769A8E1AA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5800" y="6076950"/>
          <a:ext cx="1224396" cy="3000375"/>
        </a:xfrm>
        <a:prstGeom prst="rect">
          <a:avLst/>
        </a:prstGeom>
      </xdr:spPr>
    </xdr:pic>
    <xdr:clientData/>
  </xdr:twoCellAnchor>
  <xdr:twoCellAnchor editAs="oneCell">
    <xdr:from>
      <xdr:col>4</xdr:col>
      <xdr:colOff>590550</xdr:colOff>
      <xdr:row>32</xdr:row>
      <xdr:rowOff>104775</xdr:rowOff>
    </xdr:from>
    <xdr:to>
      <xdr:col>11</xdr:col>
      <xdr:colOff>229145</xdr:colOff>
      <xdr:row>45</xdr:row>
      <xdr:rowOff>19384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1CE27B-7309-8362-91F5-C213A2B07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63150" y="6200775"/>
          <a:ext cx="3905795" cy="23911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nalytics.cpp.edu/" TargetMode="External"/><Relationship Id="rId1" Type="http://schemas.openxmlformats.org/officeDocument/2006/relationships/hyperlink" Target="https://analytics.cpp.edu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0F44E-E87F-415C-BFEC-D505F950B5CE}">
  <sheetPr>
    <tabColor theme="7"/>
    <pageSetUpPr fitToPage="1"/>
  </sheetPr>
  <dimension ref="B1:AH160"/>
  <sheetViews>
    <sheetView tabSelected="1" zoomScale="77" zoomScaleNormal="77" workbookViewId="0">
      <selection activeCell="B3" sqref="B3"/>
    </sheetView>
  </sheetViews>
  <sheetFormatPr defaultColWidth="9.26953125" defaultRowHeight="14.5"/>
  <cols>
    <col min="1" max="1" width="1" style="10" customWidth="1"/>
    <col min="2" max="2" width="18.26953125" style="17" customWidth="1"/>
    <col min="3" max="5" width="14.7265625" style="30" customWidth="1"/>
    <col min="6" max="6" width="10.453125" style="51" customWidth="1"/>
    <col min="7" max="8" width="8.26953125" style="51" customWidth="1"/>
    <col min="9" max="9" width="9.7265625" style="51" customWidth="1"/>
    <col min="10" max="10" width="14" style="10" customWidth="1"/>
    <col min="11" max="11" width="16.1796875" style="10" customWidth="1"/>
    <col min="12" max="12" width="15.453125" style="10" customWidth="1"/>
    <col min="13" max="13" width="15.54296875" style="10" customWidth="1"/>
    <col min="14" max="14" width="17" style="176" bestFit="1" customWidth="1"/>
    <col min="15" max="15" width="17" style="10" bestFit="1" customWidth="1"/>
    <col min="16" max="16" width="14.7265625" style="30" customWidth="1"/>
    <col min="17" max="17" width="35.54296875" style="10" customWidth="1"/>
    <col min="18" max="18" width="39.453125" style="10" customWidth="1"/>
    <col min="19" max="19" width="2" style="10" customWidth="1"/>
    <col min="20" max="20" width="11" style="10" customWidth="1"/>
    <col min="21" max="21" width="1.7265625" style="10" customWidth="1"/>
    <col min="22" max="22" width="7.26953125" style="10" customWidth="1"/>
    <col min="23" max="23" width="13.1796875" style="10" customWidth="1"/>
    <col min="24" max="24" width="1.54296875" style="10" customWidth="1"/>
    <col min="25" max="25" width="22.7265625" style="10" bestFit="1" customWidth="1"/>
    <col min="26" max="26" width="1.7265625" style="10" customWidth="1"/>
    <col min="27" max="27" width="5.7265625" style="10" customWidth="1"/>
    <col min="28" max="28" width="17.26953125" style="10" bestFit="1" customWidth="1"/>
    <col min="29" max="29" width="16.81640625" style="10" bestFit="1" customWidth="1"/>
    <col min="30" max="30" width="16.1796875" style="10" bestFit="1" customWidth="1"/>
    <col min="31" max="31" width="12.54296875" style="10" bestFit="1" customWidth="1"/>
    <col min="32" max="32" width="16.81640625" style="10" bestFit="1" customWidth="1"/>
    <col min="33" max="33" width="16.453125" style="10" customWidth="1"/>
    <col min="34" max="16384" width="9.26953125" style="10"/>
  </cols>
  <sheetData>
    <row r="1" spans="2:34" ht="44" thickBot="1">
      <c r="B1" s="222" t="s">
        <v>0</v>
      </c>
      <c r="C1" s="8"/>
      <c r="D1" s="8"/>
      <c r="E1" s="8"/>
      <c r="F1" s="164"/>
      <c r="G1" s="164"/>
      <c r="H1" s="164"/>
      <c r="I1" s="164"/>
      <c r="J1" s="7"/>
      <c r="K1" s="7"/>
      <c r="L1" s="9"/>
      <c r="M1" s="9"/>
      <c r="N1" s="9"/>
      <c r="O1" s="9"/>
      <c r="P1" s="8"/>
      <c r="Q1" s="7"/>
      <c r="R1" s="7"/>
      <c r="AG1" s="221" t="s">
        <v>1</v>
      </c>
    </row>
    <row r="2" spans="2:34" ht="20">
      <c r="B2" s="228" t="s">
        <v>247</v>
      </c>
      <c r="C2" s="8"/>
      <c r="D2" s="8"/>
      <c r="E2" s="8"/>
      <c r="F2" s="164"/>
      <c r="G2" s="164"/>
      <c r="H2" s="164"/>
      <c r="I2" s="164"/>
      <c r="J2" s="7"/>
      <c r="K2" s="7"/>
      <c r="L2" s="9"/>
      <c r="M2" s="9"/>
      <c r="N2" s="9"/>
      <c r="O2" s="9"/>
      <c r="P2" s="8"/>
      <c r="Q2" s="226"/>
      <c r="R2" s="7"/>
      <c r="AB2" s="11" t="s">
        <v>2</v>
      </c>
      <c r="AC2" s="12"/>
      <c r="AD2" s="13"/>
      <c r="AE2" s="13"/>
      <c r="AF2" s="13"/>
      <c r="AG2" s="14"/>
    </row>
    <row r="3" spans="2:34" ht="20">
      <c r="B3" s="195"/>
      <c r="C3" s="195" t="s">
        <v>3</v>
      </c>
      <c r="D3" s="205"/>
      <c r="E3" s="206"/>
      <c r="F3" s="198"/>
      <c r="G3" s="198"/>
      <c r="H3" s="16"/>
      <c r="J3" s="237" t="s">
        <v>4</v>
      </c>
      <c r="K3" s="237"/>
      <c r="L3" s="237"/>
      <c r="M3" s="237"/>
      <c r="N3" s="237"/>
      <c r="Q3" s="227" t="s">
        <v>5</v>
      </c>
      <c r="R3" s="7"/>
      <c r="AB3" s="20"/>
      <c r="AC3" s="21" t="s">
        <v>6</v>
      </c>
      <c r="AD3" s="22" t="s">
        <v>7</v>
      </c>
      <c r="AE3" s="23" t="s">
        <v>8</v>
      </c>
      <c r="AF3" s="24" t="s">
        <v>9</v>
      </c>
      <c r="AG3" s="25" t="s">
        <v>10</v>
      </c>
    </row>
    <row r="4" spans="2:34" ht="20">
      <c r="B4" s="195"/>
      <c r="C4" s="195" t="s">
        <v>11</v>
      </c>
      <c r="D4" s="245"/>
      <c r="E4" s="245"/>
      <c r="F4" s="245"/>
      <c r="G4" s="171"/>
      <c r="H4" s="169"/>
      <c r="I4" s="165"/>
      <c r="J4" s="216" t="s">
        <v>12</v>
      </c>
      <c r="K4" s="108">
        <f>SUMIF($J$16:$J$160,J4,$P$16:$P$160)</f>
        <v>0</v>
      </c>
      <c r="L4" s="3"/>
      <c r="M4" s="216" t="s">
        <v>13</v>
      </c>
      <c r="N4" s="108">
        <f>SUMIF($K$16:$K$160,M4,$P$16:$P$160)</f>
        <v>0</v>
      </c>
      <c r="Q4" s="227" t="s">
        <v>14</v>
      </c>
      <c r="R4" s="7"/>
      <c r="AB4" s="27"/>
      <c r="AC4" s="28"/>
      <c r="AD4" s="87"/>
      <c r="AE4" s="61">
        <f>SUM(AE5:AE10)</f>
        <v>0</v>
      </c>
      <c r="AF4" s="61">
        <f>AC4+AE11</f>
        <v>0</v>
      </c>
      <c r="AG4" s="29"/>
    </row>
    <row r="5" spans="2:34" ht="14.65" customHeight="1">
      <c r="B5" s="195"/>
      <c r="C5" s="195" t="s">
        <v>15</v>
      </c>
      <c r="D5" s="238"/>
      <c r="E5" s="238"/>
      <c r="F5" s="238"/>
      <c r="G5" s="200"/>
      <c r="I5" s="165"/>
      <c r="J5" s="216" t="s">
        <v>16</v>
      </c>
      <c r="K5" s="76">
        <f>SUMIF($J$16:$J$160,J5,$P$16:$P$160)</f>
        <v>0</v>
      </c>
      <c r="L5" s="3"/>
      <c r="M5" s="216" t="s">
        <v>17</v>
      </c>
      <c r="N5" s="108">
        <f>SUMIF($K$16:$K$160,M5,$P$16:$P$160)</f>
        <v>0</v>
      </c>
      <c r="Q5" s="7"/>
      <c r="R5" s="7"/>
      <c r="AB5" s="229" t="s">
        <v>18</v>
      </c>
      <c r="AC5" s="55">
        <f>+AD5*$AC$4</f>
        <v>0</v>
      </c>
      <c r="AD5" s="223"/>
      <c r="AE5" s="33">
        <v>0</v>
      </c>
      <c r="AF5" s="59">
        <f>AC5+AE5</f>
        <v>0</v>
      </c>
      <c r="AG5" s="218" t="str">
        <f>IFERROR(+AF5/$AF$11,"")</f>
        <v/>
      </c>
      <c r="AH5" s="230" t="s">
        <v>12</v>
      </c>
    </row>
    <row r="6" spans="2:34" ht="20">
      <c r="B6" s="195"/>
      <c r="C6" s="195" t="s">
        <v>19</v>
      </c>
      <c r="D6" s="239" t="s">
        <v>20</v>
      </c>
      <c r="E6" s="239"/>
      <c r="F6" s="239"/>
      <c r="G6" s="239"/>
      <c r="I6" s="167"/>
      <c r="J6" s="217"/>
      <c r="K6" s="217"/>
      <c r="L6" s="3"/>
      <c r="M6" s="216" t="s">
        <v>21</v>
      </c>
      <c r="N6" s="108">
        <f>SUMIF($K$16:$K$160,M6,$P$16:$P$160)</f>
        <v>0</v>
      </c>
      <c r="Q6" s="7"/>
      <c r="R6" s="7"/>
      <c r="AB6" s="231" t="s">
        <v>22</v>
      </c>
      <c r="AC6" s="55">
        <f>+AD6*$AC$4</f>
        <v>0</v>
      </c>
      <c r="AD6" s="223"/>
      <c r="AE6" s="33">
        <v>0</v>
      </c>
      <c r="AF6" s="59">
        <f>AC6+AE6</f>
        <v>0</v>
      </c>
      <c r="AG6" s="218" t="str">
        <f>IFERROR(+AF6/$AF$11,"")</f>
        <v/>
      </c>
      <c r="AH6" s="232" t="s">
        <v>16</v>
      </c>
    </row>
    <row r="7" spans="2:34" ht="15" customHeight="1">
      <c r="B7" s="195"/>
      <c r="C7" s="195" t="s">
        <v>23</v>
      </c>
      <c r="D7" s="240"/>
      <c r="E7" s="240"/>
      <c r="F7" s="240"/>
      <c r="G7" s="200"/>
      <c r="L7" s="166"/>
      <c r="M7" s="166"/>
      <c r="N7" s="166"/>
      <c r="AB7" s="32" t="s">
        <v>24</v>
      </c>
      <c r="AC7" s="55">
        <f>+AD7*$AC$4</f>
        <v>0</v>
      </c>
      <c r="AD7" s="223"/>
      <c r="AE7" s="33">
        <v>0</v>
      </c>
      <c r="AF7" s="59">
        <f t="shared" ref="AF7:AF10" si="0">AC7+AE7</f>
        <v>0</v>
      </c>
      <c r="AG7" s="218" t="str">
        <f t="shared" ref="AG7:AG8" si="1">IFERROR(+AF7/$AF$11,"")</f>
        <v/>
      </c>
    </row>
    <row r="8" spans="2:34" ht="15.75" customHeight="1">
      <c r="B8" s="195"/>
      <c r="C8" s="195" t="s">
        <v>25</v>
      </c>
      <c r="D8" s="241"/>
      <c r="E8" s="241"/>
      <c r="F8" s="170"/>
      <c r="G8" s="200"/>
      <c r="I8" s="168"/>
      <c r="J8" s="194"/>
      <c r="K8" s="194"/>
      <c r="L8" s="35"/>
      <c r="M8" s="35"/>
      <c r="N8" s="10"/>
      <c r="O8" s="172"/>
      <c r="Q8" s="6"/>
      <c r="R8" s="6"/>
      <c r="AB8" s="32" t="s">
        <v>26</v>
      </c>
      <c r="AC8" s="55">
        <f t="shared" ref="AC8:AC9" si="2">+AD8*$AC$4</f>
        <v>0</v>
      </c>
      <c r="AD8" s="223"/>
      <c r="AE8" s="33">
        <v>0</v>
      </c>
      <c r="AF8" s="59">
        <f t="shared" si="0"/>
        <v>0</v>
      </c>
      <c r="AG8" s="218" t="str">
        <f t="shared" si="1"/>
        <v/>
      </c>
    </row>
    <row r="9" spans="2:34" ht="15.75" customHeight="1">
      <c r="B9" s="195"/>
      <c r="C9" s="195" t="s">
        <v>27</v>
      </c>
      <c r="D9" s="242"/>
      <c r="E9" s="242"/>
      <c r="F9" s="242"/>
      <c r="G9" s="242"/>
      <c r="H9" s="168"/>
      <c r="I9" s="168"/>
      <c r="J9" s="191"/>
      <c r="K9" s="191"/>
      <c r="L9" s="35"/>
      <c r="M9" s="35"/>
      <c r="N9" s="10"/>
      <c r="O9" s="172"/>
      <c r="Q9" s="6"/>
      <c r="R9" s="6"/>
      <c r="AB9" s="32" t="s">
        <v>28</v>
      </c>
      <c r="AC9" s="55">
        <f t="shared" si="2"/>
        <v>0</v>
      </c>
      <c r="AD9" s="223"/>
      <c r="AE9" s="33">
        <v>0</v>
      </c>
      <c r="AF9" s="59">
        <f t="shared" si="0"/>
        <v>0</v>
      </c>
      <c r="AG9" s="218" t="str">
        <f>IFERROR(+AF9/$AF$11,"")</f>
        <v/>
      </c>
    </row>
    <row r="10" spans="2:34">
      <c r="B10" s="35"/>
      <c r="C10" s="35"/>
      <c r="D10" s="243" t="s">
        <v>29</v>
      </c>
      <c r="E10" s="243"/>
      <c r="F10" s="243"/>
      <c r="G10" s="243"/>
      <c r="H10" s="168"/>
      <c r="I10" s="168"/>
      <c r="J10" s="18"/>
      <c r="K10" s="18"/>
      <c r="L10" s="35"/>
      <c r="M10" s="35"/>
      <c r="N10" s="10"/>
      <c r="O10" s="172"/>
      <c r="Q10" s="6"/>
      <c r="R10" s="6"/>
      <c r="AB10" s="32" t="s">
        <v>30</v>
      </c>
      <c r="AC10" s="55">
        <f>+AD10*$AC$4</f>
        <v>0</v>
      </c>
      <c r="AD10" s="223"/>
      <c r="AE10" s="33">
        <v>0</v>
      </c>
      <c r="AF10" s="59">
        <f t="shared" si="0"/>
        <v>0</v>
      </c>
      <c r="AG10" s="218" t="str">
        <f>IFERROR(+AF10/$AF$11,"")</f>
        <v/>
      </c>
    </row>
    <row r="11" spans="2:34" ht="15" thickBot="1">
      <c r="B11" s="35"/>
      <c r="C11" s="35"/>
      <c r="D11" s="244"/>
      <c r="E11" s="244"/>
      <c r="F11" s="244"/>
      <c r="G11" s="244"/>
      <c r="H11" s="168"/>
      <c r="I11" s="168"/>
      <c r="J11" s="18"/>
      <c r="K11" s="18"/>
      <c r="L11" s="35"/>
      <c r="M11" s="35"/>
      <c r="N11" s="10"/>
      <c r="O11" s="172"/>
      <c r="Q11" s="6"/>
      <c r="R11" s="6"/>
      <c r="AB11" s="32" t="s">
        <v>31</v>
      </c>
      <c r="AC11" s="56">
        <f>SUM(AC5:AC10)</f>
        <v>0</v>
      </c>
      <c r="AD11" s="224">
        <f>SUM(AD5:AD10)</f>
        <v>0</v>
      </c>
      <c r="AE11" s="56">
        <f>SUM(AE5:AE10)</f>
        <v>0</v>
      </c>
      <c r="AF11" s="56">
        <f>SUM(AF5:AF10)</f>
        <v>0</v>
      </c>
      <c r="AG11" s="219">
        <f>SUM(AG5:AG10)</f>
        <v>0</v>
      </c>
    </row>
    <row r="12" spans="2:34" ht="15" thickTop="1">
      <c r="B12" s="10"/>
      <c r="E12" s="34"/>
      <c r="G12" s="171"/>
      <c r="J12" s="18"/>
      <c r="K12" s="18"/>
      <c r="N12" s="10"/>
      <c r="P12" s="157" t="str">
        <f>IF(ROUND(SUM(P16:P35),0)=0,"","Must Net to Zero")</f>
        <v/>
      </c>
      <c r="AB12" s="32"/>
      <c r="AC12" s="192"/>
      <c r="AD12" s="193"/>
      <c r="AE12" s="192"/>
      <c r="AF12" s="192"/>
      <c r="AG12" s="220"/>
    </row>
    <row r="13" spans="2:34" ht="15" customHeight="1" thickBot="1">
      <c r="B13" s="236" t="s">
        <v>32</v>
      </c>
      <c r="C13" s="236"/>
      <c r="D13" s="236"/>
      <c r="E13" s="236"/>
      <c r="F13" s="235" t="s">
        <v>33</v>
      </c>
      <c r="G13" s="235"/>
      <c r="H13" s="235"/>
      <c r="I13" s="235"/>
      <c r="J13" s="235"/>
      <c r="K13" s="235"/>
      <c r="L13" s="235"/>
      <c r="M13" s="235"/>
      <c r="N13" s="235"/>
      <c r="O13" s="235"/>
      <c r="P13" s="233" t="s">
        <v>34</v>
      </c>
      <c r="Q13" s="233"/>
      <c r="R13" s="233"/>
      <c r="AB13" s="204" t="s">
        <v>35</v>
      </c>
      <c r="AC13" s="37"/>
      <c r="AD13" s="144"/>
      <c r="AE13" s="37"/>
      <c r="AF13" s="37"/>
      <c r="AG13" s="150"/>
    </row>
    <row r="14" spans="2:34" ht="15" thickBot="1">
      <c r="B14" s="41" t="s">
        <v>36</v>
      </c>
      <c r="C14" s="41" t="s">
        <v>36</v>
      </c>
      <c r="D14" s="41" t="s">
        <v>36</v>
      </c>
      <c r="E14" s="42" t="s">
        <v>37</v>
      </c>
      <c r="F14" s="41" t="s">
        <v>36</v>
      </c>
      <c r="G14" s="41" t="s">
        <v>36</v>
      </c>
      <c r="H14" s="41" t="s">
        <v>36</v>
      </c>
      <c r="I14" s="41" t="s">
        <v>36</v>
      </c>
      <c r="J14" s="41" t="s">
        <v>36</v>
      </c>
      <c r="K14" s="41" t="s">
        <v>36</v>
      </c>
      <c r="L14" s="41" t="s">
        <v>36</v>
      </c>
      <c r="M14" s="41" t="s">
        <v>36</v>
      </c>
      <c r="N14" s="43" t="s">
        <v>37</v>
      </c>
      <c r="O14" s="43" t="s">
        <v>37</v>
      </c>
      <c r="P14" s="42" t="s">
        <v>37</v>
      </c>
      <c r="Q14" s="41" t="s">
        <v>36</v>
      </c>
      <c r="R14" s="41" t="s">
        <v>38</v>
      </c>
      <c r="T14" s="246" t="s">
        <v>39</v>
      </c>
      <c r="U14" s="246"/>
      <c r="V14" s="246"/>
      <c r="W14" s="246"/>
      <c r="Y14" s="214" t="s">
        <v>40</v>
      </c>
      <c r="AB14" s="39"/>
      <c r="AC14" s="40"/>
      <c r="AD14" s="145"/>
      <c r="AE14" s="40"/>
      <c r="AF14" s="40"/>
      <c r="AG14" s="151"/>
    </row>
    <row r="15" spans="2:34" ht="58">
      <c r="B15" s="44" t="s">
        <v>41</v>
      </c>
      <c r="C15" s="45" t="s">
        <v>42</v>
      </c>
      <c r="D15" s="45" t="s">
        <v>43</v>
      </c>
      <c r="E15" s="45" t="s">
        <v>44</v>
      </c>
      <c r="F15" s="44" t="s">
        <v>45</v>
      </c>
      <c r="G15" s="44" t="s">
        <v>46</v>
      </c>
      <c r="H15" s="44" t="s">
        <v>47</v>
      </c>
      <c r="I15" s="44" t="s">
        <v>49</v>
      </c>
      <c r="J15" s="46" t="s">
        <v>50</v>
      </c>
      <c r="K15" s="46" t="s">
        <v>51</v>
      </c>
      <c r="L15" s="47" t="s">
        <v>52</v>
      </c>
      <c r="M15" s="47" t="s">
        <v>53</v>
      </c>
      <c r="N15" s="47" t="s">
        <v>54</v>
      </c>
      <c r="O15" s="47" t="s">
        <v>55</v>
      </c>
      <c r="P15" s="45" t="s">
        <v>56</v>
      </c>
      <c r="Q15" s="44" t="s">
        <v>57</v>
      </c>
      <c r="R15" s="44" t="s">
        <v>58</v>
      </c>
      <c r="S15" s="10" t="s">
        <v>59</v>
      </c>
      <c r="T15" s="197" t="s">
        <v>246</v>
      </c>
      <c r="U15" s="10" t="s">
        <v>59</v>
      </c>
      <c r="V15" s="234" t="s">
        <v>61</v>
      </c>
      <c r="W15" s="234"/>
      <c r="Y15" s="48" t="s">
        <v>62</v>
      </c>
      <c r="AB15" s="11" t="s">
        <v>2</v>
      </c>
      <c r="AC15" s="12"/>
      <c r="AD15" s="147"/>
      <c r="AE15" s="13"/>
      <c r="AF15" s="13"/>
      <c r="AG15" s="153"/>
    </row>
    <row r="16" spans="2:34">
      <c r="C16" s="49"/>
      <c r="D16" s="50"/>
      <c r="E16" s="53">
        <f t="shared" ref="E16:E54" si="3">+D16-C16</f>
        <v>0</v>
      </c>
      <c r="F16" s="160"/>
      <c r="G16" s="160"/>
      <c r="H16" s="160"/>
      <c r="I16" s="160"/>
      <c r="J16" s="17"/>
      <c r="K16" s="17"/>
      <c r="L16" s="207"/>
      <c r="M16" s="207"/>
      <c r="N16" s="174">
        <f t="shared" ref="N16:N35" si="4">+M16-L16</f>
        <v>0</v>
      </c>
      <c r="O16" s="173">
        <f t="shared" ref="O16:O35" si="5">N16*100</f>
        <v>0</v>
      </c>
      <c r="P16" s="53">
        <f t="shared" ref="P16:P47" si="6">ROUND(+(D16*M16)-(C16*L16),2)</f>
        <v>0</v>
      </c>
      <c r="R16" s="138"/>
      <c r="T16" s="143">
        <f t="shared" ref="T16:T35" si="7">LEN(Q16)</f>
        <v>0</v>
      </c>
      <c r="V16" t="s">
        <v>63</v>
      </c>
      <c r="W16" s="108">
        <f t="shared" ref="W16:W40" si="8">SUMIF($G$16:$G$160,$V16,$P$16:$P$160)</f>
        <v>0</v>
      </c>
      <c r="Y16" t="str">
        <f t="shared" ref="Y16:Y47" si="9">_xlfn.CONCAT("POCMP - ",G16," - ",H16)</f>
        <v xml:space="preserve">POCMP -  - </v>
      </c>
      <c r="AB16" s="20"/>
      <c r="AC16" s="21" t="s">
        <v>6</v>
      </c>
      <c r="AD16" s="148" t="s">
        <v>7</v>
      </c>
      <c r="AE16" s="23" t="s">
        <v>8</v>
      </c>
      <c r="AF16" s="24" t="s">
        <v>9</v>
      </c>
      <c r="AG16" s="154" t="s">
        <v>10</v>
      </c>
    </row>
    <row r="17" spans="2:33">
      <c r="C17" s="49"/>
      <c r="D17" s="50"/>
      <c r="E17" s="53">
        <f t="shared" si="3"/>
        <v>0</v>
      </c>
      <c r="F17" s="160"/>
      <c r="G17" s="160"/>
      <c r="H17" s="160"/>
      <c r="I17" s="160"/>
      <c r="J17" s="17"/>
      <c r="K17" s="17"/>
      <c r="L17" s="213"/>
      <c r="M17" s="213"/>
      <c r="N17" s="174">
        <f t="shared" si="4"/>
        <v>0</v>
      </c>
      <c r="O17" s="173">
        <f t="shared" si="5"/>
        <v>0</v>
      </c>
      <c r="P17" s="53">
        <f t="shared" si="6"/>
        <v>0</v>
      </c>
      <c r="R17" s="138"/>
      <c r="T17" s="143">
        <f t="shared" si="7"/>
        <v>0</v>
      </c>
      <c r="V17" t="s">
        <v>64</v>
      </c>
      <c r="W17" s="108">
        <f t="shared" si="8"/>
        <v>0</v>
      </c>
      <c r="Y17" t="str">
        <f t="shared" si="9"/>
        <v xml:space="preserve">POCMP -  - </v>
      </c>
      <c r="AB17" s="27"/>
      <c r="AC17" s="28">
        <v>0</v>
      </c>
      <c r="AD17" s="149"/>
      <c r="AE17" s="61">
        <f>SUM(AE18:AE23)</f>
        <v>0</v>
      </c>
      <c r="AF17" s="61">
        <f>AC17+AE24</f>
        <v>0</v>
      </c>
      <c r="AG17" s="155"/>
    </row>
    <row r="18" spans="2:33">
      <c r="C18" s="49"/>
      <c r="D18" s="50"/>
      <c r="E18" s="53">
        <f t="shared" si="3"/>
        <v>0</v>
      </c>
      <c r="F18" s="160"/>
      <c r="G18" s="160"/>
      <c r="H18" s="160"/>
      <c r="I18" s="160"/>
      <c r="J18" s="17"/>
      <c r="K18" s="17"/>
      <c r="L18" s="207"/>
      <c r="M18" s="207"/>
      <c r="N18" s="174">
        <f t="shared" si="4"/>
        <v>0</v>
      </c>
      <c r="O18" s="173">
        <f t="shared" si="5"/>
        <v>0</v>
      </c>
      <c r="P18" s="53">
        <f t="shared" si="6"/>
        <v>0</v>
      </c>
      <c r="R18" s="138"/>
      <c r="T18" s="143">
        <f t="shared" si="7"/>
        <v>0</v>
      </c>
      <c r="V18" t="s">
        <v>65</v>
      </c>
      <c r="W18" s="108">
        <f t="shared" si="8"/>
        <v>0</v>
      </c>
      <c r="Y18" t="str">
        <f t="shared" si="9"/>
        <v xml:space="preserve">POCMP -  - </v>
      </c>
      <c r="AB18" s="32" t="s">
        <v>18</v>
      </c>
      <c r="AC18" s="55">
        <f t="shared" ref="AC18:AC23" si="10">+AD18*$AC$17</f>
        <v>0</v>
      </c>
      <c r="AD18" s="223"/>
      <c r="AE18" s="33"/>
      <c r="AF18" s="59">
        <f>AC18+AE18</f>
        <v>0</v>
      </c>
      <c r="AG18" s="218" t="str">
        <f>IFERROR(+AF18/$AF24,"")</f>
        <v/>
      </c>
    </row>
    <row r="19" spans="2:33">
      <c r="C19" s="49"/>
      <c r="D19" s="50"/>
      <c r="E19" s="53">
        <f t="shared" si="3"/>
        <v>0</v>
      </c>
      <c r="F19" s="160"/>
      <c r="G19" s="160"/>
      <c r="H19" s="160"/>
      <c r="I19" s="160"/>
      <c r="J19" s="17"/>
      <c r="K19" s="17"/>
      <c r="L19" s="213"/>
      <c r="M19" s="213"/>
      <c r="N19" s="174">
        <f t="shared" si="4"/>
        <v>0</v>
      </c>
      <c r="O19" s="173">
        <f t="shared" si="5"/>
        <v>0</v>
      </c>
      <c r="P19" s="53">
        <f t="shared" si="6"/>
        <v>0</v>
      </c>
      <c r="R19" s="138"/>
      <c r="T19" s="143">
        <f t="shared" si="7"/>
        <v>0</v>
      </c>
      <c r="V19" t="s">
        <v>66</v>
      </c>
      <c r="W19" s="108">
        <f t="shared" si="8"/>
        <v>0</v>
      </c>
      <c r="Y19" t="str">
        <f t="shared" si="9"/>
        <v xml:space="preserve">POCMP -  - </v>
      </c>
      <c r="AB19" s="32" t="s">
        <v>22</v>
      </c>
      <c r="AC19" s="55">
        <f t="shared" si="10"/>
        <v>0</v>
      </c>
      <c r="AD19" s="223"/>
      <c r="AE19" s="33"/>
      <c r="AF19" s="59">
        <f>AC19+AE19</f>
        <v>0</v>
      </c>
      <c r="AG19" s="218" t="str">
        <f>IFERROR(+AF19/$AF$24,"")</f>
        <v/>
      </c>
    </row>
    <row r="20" spans="2:33">
      <c r="C20" s="49"/>
      <c r="D20" s="50"/>
      <c r="E20" s="162">
        <f t="shared" si="3"/>
        <v>0</v>
      </c>
      <c r="F20" s="160"/>
      <c r="G20" s="160"/>
      <c r="H20" s="160"/>
      <c r="I20" s="160"/>
      <c r="J20" s="17"/>
      <c r="K20" s="17"/>
      <c r="L20" s="213"/>
      <c r="M20" s="213"/>
      <c r="N20" s="175">
        <f t="shared" si="4"/>
        <v>0</v>
      </c>
      <c r="O20" s="173">
        <f t="shared" si="5"/>
        <v>0</v>
      </c>
      <c r="P20" s="53">
        <f t="shared" si="6"/>
        <v>0</v>
      </c>
      <c r="R20" s="138"/>
      <c r="T20" s="143">
        <f t="shared" si="7"/>
        <v>0</v>
      </c>
      <c r="V20" t="s">
        <v>67</v>
      </c>
      <c r="W20" s="108">
        <f t="shared" si="8"/>
        <v>0</v>
      </c>
      <c r="Y20" t="str">
        <f t="shared" si="9"/>
        <v xml:space="preserve">POCMP -  - </v>
      </c>
      <c r="AB20" s="32" t="s">
        <v>24</v>
      </c>
      <c r="AC20" s="55">
        <f t="shared" si="10"/>
        <v>0</v>
      </c>
      <c r="AD20" s="223"/>
      <c r="AE20" s="33"/>
      <c r="AF20" s="59">
        <f t="shared" ref="AF20:AF22" si="11">AC20+AE20</f>
        <v>0</v>
      </c>
      <c r="AG20" s="218" t="str">
        <f t="shared" ref="AG20:AG22" si="12">IFERROR(+AF20/$AF$24,"")</f>
        <v/>
      </c>
    </row>
    <row r="21" spans="2:33">
      <c r="C21" s="49"/>
      <c r="D21" s="50"/>
      <c r="E21" s="162">
        <f t="shared" si="3"/>
        <v>0</v>
      </c>
      <c r="F21" s="160"/>
      <c r="G21" s="160"/>
      <c r="H21" s="160"/>
      <c r="I21" s="160"/>
      <c r="J21" s="17"/>
      <c r="K21" s="17"/>
      <c r="L21" s="213"/>
      <c r="M21" s="213"/>
      <c r="N21" s="175">
        <f t="shared" si="4"/>
        <v>0</v>
      </c>
      <c r="O21" s="173">
        <f t="shared" si="5"/>
        <v>0</v>
      </c>
      <c r="P21" s="162">
        <f t="shared" si="6"/>
        <v>0</v>
      </c>
      <c r="R21" s="138"/>
      <c r="T21" s="143">
        <f t="shared" si="7"/>
        <v>0</v>
      </c>
      <c r="V21" t="s">
        <v>68</v>
      </c>
      <c r="W21" s="108">
        <f t="shared" si="8"/>
        <v>0</v>
      </c>
      <c r="Y21" t="str">
        <f t="shared" si="9"/>
        <v xml:space="preserve">POCMP -  - </v>
      </c>
      <c r="AB21" s="32" t="s">
        <v>26</v>
      </c>
      <c r="AC21" s="55">
        <f t="shared" si="10"/>
        <v>0</v>
      </c>
      <c r="AD21" s="223"/>
      <c r="AE21" s="33"/>
      <c r="AF21" s="59">
        <f t="shared" si="11"/>
        <v>0</v>
      </c>
      <c r="AG21" s="218" t="str">
        <f>IFERROR(+AF21/$AF$24,"")</f>
        <v/>
      </c>
    </row>
    <row r="22" spans="2:33">
      <c r="C22" s="49"/>
      <c r="D22" s="50"/>
      <c r="E22" s="162">
        <f t="shared" si="3"/>
        <v>0</v>
      </c>
      <c r="F22" s="160"/>
      <c r="G22" s="160"/>
      <c r="H22" s="160"/>
      <c r="I22" s="160"/>
      <c r="J22" s="17"/>
      <c r="K22" s="17"/>
      <c r="L22" s="213"/>
      <c r="M22" s="213"/>
      <c r="N22" s="175">
        <f t="shared" si="4"/>
        <v>0</v>
      </c>
      <c r="O22" s="173">
        <f t="shared" si="5"/>
        <v>0</v>
      </c>
      <c r="P22" s="162">
        <f t="shared" si="6"/>
        <v>0</v>
      </c>
      <c r="R22" s="138"/>
      <c r="T22" s="143">
        <f t="shared" si="7"/>
        <v>0</v>
      </c>
      <c r="V22" t="s">
        <v>69</v>
      </c>
      <c r="W22" s="108">
        <f t="shared" si="8"/>
        <v>0</v>
      </c>
      <c r="Y22" t="str">
        <f t="shared" si="9"/>
        <v xml:space="preserve">POCMP -  - </v>
      </c>
      <c r="AB22" s="32" t="s">
        <v>28</v>
      </c>
      <c r="AC22" s="55">
        <f>+AD22*$AC$17</f>
        <v>0</v>
      </c>
      <c r="AD22" s="223"/>
      <c r="AE22" s="33"/>
      <c r="AF22" s="59">
        <f t="shared" si="11"/>
        <v>0</v>
      </c>
      <c r="AG22" s="218" t="str">
        <f t="shared" si="12"/>
        <v/>
      </c>
    </row>
    <row r="23" spans="2:33">
      <c r="B23" s="212"/>
      <c r="C23" s="49"/>
      <c r="D23" s="50"/>
      <c r="E23" s="162">
        <f t="shared" si="3"/>
        <v>0</v>
      </c>
      <c r="F23" s="160"/>
      <c r="G23" s="160"/>
      <c r="H23" s="160"/>
      <c r="I23" s="160"/>
      <c r="J23" s="17"/>
      <c r="K23" s="17"/>
      <c r="L23" s="213"/>
      <c r="M23" s="213"/>
      <c r="N23" s="175">
        <f t="shared" si="4"/>
        <v>0</v>
      </c>
      <c r="O23" s="173">
        <f t="shared" si="5"/>
        <v>0</v>
      </c>
      <c r="P23" s="162">
        <f t="shared" si="6"/>
        <v>0</v>
      </c>
      <c r="R23" s="138"/>
      <c r="T23" s="143">
        <f t="shared" si="7"/>
        <v>0</v>
      </c>
      <c r="V23" t="s">
        <v>70</v>
      </c>
      <c r="W23" s="108">
        <f t="shared" si="8"/>
        <v>0</v>
      </c>
      <c r="Y23" t="str">
        <f t="shared" si="9"/>
        <v xml:space="preserve">POCMP -  - </v>
      </c>
      <c r="AB23" s="32" t="s">
        <v>30</v>
      </c>
      <c r="AC23" s="55">
        <f t="shared" si="10"/>
        <v>0</v>
      </c>
      <c r="AD23" s="223"/>
      <c r="AE23" s="33"/>
      <c r="AF23" s="59">
        <f>AC23+AE23</f>
        <v>0</v>
      </c>
      <c r="AG23" s="218" t="str">
        <f>IFERROR(+AF23/$AF24,"")</f>
        <v/>
      </c>
    </row>
    <row r="24" spans="2:33" ht="15" thickBot="1">
      <c r="C24" s="49"/>
      <c r="D24" s="50"/>
      <c r="E24" s="162">
        <f t="shared" si="3"/>
        <v>0</v>
      </c>
      <c r="F24" s="160"/>
      <c r="G24" s="160"/>
      <c r="H24" s="160"/>
      <c r="I24" s="160"/>
      <c r="J24" s="17"/>
      <c r="K24" s="17"/>
      <c r="L24" s="213"/>
      <c r="M24" s="213"/>
      <c r="N24" s="175">
        <f t="shared" si="4"/>
        <v>0</v>
      </c>
      <c r="O24" s="173">
        <f t="shared" si="5"/>
        <v>0</v>
      </c>
      <c r="P24" s="162">
        <f t="shared" si="6"/>
        <v>0</v>
      </c>
      <c r="R24" s="138"/>
      <c r="T24" s="143">
        <f t="shared" si="7"/>
        <v>0</v>
      </c>
      <c r="V24" t="s">
        <v>71</v>
      </c>
      <c r="W24" s="108">
        <f t="shared" si="8"/>
        <v>0</v>
      </c>
      <c r="Y24" t="str">
        <f t="shared" si="9"/>
        <v xml:space="preserve">POCMP -  - </v>
      </c>
      <c r="AB24" s="32" t="s">
        <v>31</v>
      </c>
      <c r="AC24" s="56">
        <f>SUM(AC18:AC23)</f>
        <v>0</v>
      </c>
      <c r="AD24" s="225">
        <f>SUM(AD18:AD23)</f>
        <v>0</v>
      </c>
      <c r="AE24" s="142">
        <f>SUM(AE18:AE23)</f>
        <v>0</v>
      </c>
      <c r="AF24" s="56">
        <f>SUM(AF18:AF23)</f>
        <v>0</v>
      </c>
      <c r="AG24" s="210">
        <f>SUM(AG18:AG23)</f>
        <v>0</v>
      </c>
    </row>
    <row r="25" spans="2:33" ht="15.5" thickTop="1" thickBot="1">
      <c r="C25" s="49"/>
      <c r="D25" s="50"/>
      <c r="E25" s="162">
        <f t="shared" si="3"/>
        <v>0</v>
      </c>
      <c r="F25" s="160"/>
      <c r="G25" s="160"/>
      <c r="H25" s="160"/>
      <c r="I25" s="160"/>
      <c r="J25" s="17"/>
      <c r="K25" s="17"/>
      <c r="L25" s="213"/>
      <c r="M25" s="213"/>
      <c r="N25" s="175">
        <f t="shared" si="4"/>
        <v>0</v>
      </c>
      <c r="O25" s="173">
        <f t="shared" si="5"/>
        <v>0</v>
      </c>
      <c r="P25" s="162">
        <f t="shared" si="6"/>
        <v>0</v>
      </c>
      <c r="R25" s="138"/>
      <c r="T25" s="143">
        <f t="shared" si="7"/>
        <v>0</v>
      </c>
      <c r="V25" t="s">
        <v>72</v>
      </c>
      <c r="W25" s="108">
        <f t="shared" si="8"/>
        <v>0</v>
      </c>
      <c r="Y25" t="str">
        <f t="shared" si="9"/>
        <v xml:space="preserve">POCMP -  - </v>
      </c>
      <c r="AB25" s="204" t="str">
        <f>AB13</f>
        <v>Enter applicable values in blue cells</v>
      </c>
      <c r="AC25" s="37"/>
      <c r="AD25" s="37"/>
      <c r="AE25" s="37"/>
      <c r="AF25" s="37"/>
      <c r="AG25" s="38"/>
    </row>
    <row r="26" spans="2:33" ht="15" thickBot="1">
      <c r="C26" s="49"/>
      <c r="D26" s="50"/>
      <c r="E26" s="162">
        <f t="shared" si="3"/>
        <v>0</v>
      </c>
      <c r="F26" s="160"/>
      <c r="G26" s="160"/>
      <c r="H26" s="160"/>
      <c r="I26" s="160"/>
      <c r="J26" s="17"/>
      <c r="K26" s="17"/>
      <c r="L26" s="213"/>
      <c r="M26" s="213"/>
      <c r="N26" s="175">
        <f t="shared" si="4"/>
        <v>0</v>
      </c>
      <c r="O26" s="173">
        <f t="shared" si="5"/>
        <v>0</v>
      </c>
      <c r="P26" s="162">
        <f t="shared" si="6"/>
        <v>0</v>
      </c>
      <c r="R26" s="138"/>
      <c r="T26" s="143">
        <f t="shared" si="7"/>
        <v>0</v>
      </c>
      <c r="V26" t="s">
        <v>73</v>
      </c>
      <c r="W26" s="108">
        <f t="shared" si="8"/>
        <v>0</v>
      </c>
      <c r="Y26" t="str">
        <f t="shared" si="9"/>
        <v xml:space="preserve">POCMP -  - </v>
      </c>
    </row>
    <row r="27" spans="2:33">
      <c r="C27" s="49"/>
      <c r="D27" s="50"/>
      <c r="E27" s="162">
        <f t="shared" si="3"/>
        <v>0</v>
      </c>
      <c r="F27" s="160"/>
      <c r="G27" s="160"/>
      <c r="H27" s="160"/>
      <c r="I27" s="160"/>
      <c r="J27" s="17"/>
      <c r="K27" s="17"/>
      <c r="L27" s="213"/>
      <c r="M27" s="213"/>
      <c r="N27" s="175">
        <f t="shared" si="4"/>
        <v>0</v>
      </c>
      <c r="O27" s="173">
        <f t="shared" si="5"/>
        <v>0</v>
      </c>
      <c r="P27" s="162">
        <f t="shared" si="6"/>
        <v>0</v>
      </c>
      <c r="R27" s="138"/>
      <c r="T27" s="143">
        <f t="shared" si="7"/>
        <v>0</v>
      </c>
      <c r="V27" t="s">
        <v>74</v>
      </c>
      <c r="W27" s="108">
        <f t="shared" si="8"/>
        <v>0</v>
      </c>
      <c r="Y27" t="str">
        <f t="shared" si="9"/>
        <v xml:space="preserve">POCMP -  - </v>
      </c>
      <c r="AB27" s="11" t="s">
        <v>2</v>
      </c>
      <c r="AC27" s="12"/>
      <c r="AD27" s="147"/>
      <c r="AE27" s="13"/>
      <c r="AF27" s="13"/>
      <c r="AG27" s="153"/>
    </row>
    <row r="28" spans="2:33">
      <c r="C28" s="49"/>
      <c r="D28" s="50"/>
      <c r="E28" s="162">
        <f t="shared" si="3"/>
        <v>0</v>
      </c>
      <c r="F28" s="160"/>
      <c r="G28" s="160"/>
      <c r="H28" s="160"/>
      <c r="I28" s="160"/>
      <c r="J28" s="17"/>
      <c r="K28" s="17"/>
      <c r="L28" s="213"/>
      <c r="M28" s="213"/>
      <c r="N28" s="175">
        <f t="shared" si="4"/>
        <v>0</v>
      </c>
      <c r="O28" s="173">
        <f t="shared" si="5"/>
        <v>0</v>
      </c>
      <c r="P28" s="162">
        <f t="shared" si="6"/>
        <v>0</v>
      </c>
      <c r="R28" s="138"/>
      <c r="T28" s="143">
        <f t="shared" si="7"/>
        <v>0</v>
      </c>
      <c r="V28" t="s">
        <v>75</v>
      </c>
      <c r="W28" s="108">
        <f t="shared" si="8"/>
        <v>0</v>
      </c>
      <c r="Y28" t="str">
        <f t="shared" si="9"/>
        <v xml:space="preserve">POCMP -  - </v>
      </c>
      <c r="AB28" s="20"/>
      <c r="AC28" s="21" t="s">
        <v>6</v>
      </c>
      <c r="AD28" s="148" t="s">
        <v>7</v>
      </c>
      <c r="AE28" s="23" t="s">
        <v>8</v>
      </c>
      <c r="AF28" s="24" t="s">
        <v>9</v>
      </c>
      <c r="AG28" s="154" t="s">
        <v>10</v>
      </c>
    </row>
    <row r="29" spans="2:33">
      <c r="C29" s="49"/>
      <c r="D29" s="50"/>
      <c r="E29" s="162">
        <f t="shared" si="3"/>
        <v>0</v>
      </c>
      <c r="F29" s="160"/>
      <c r="G29" s="160"/>
      <c r="H29" s="160"/>
      <c r="I29" s="160"/>
      <c r="J29" s="17"/>
      <c r="K29" s="17"/>
      <c r="L29" s="213"/>
      <c r="M29" s="213"/>
      <c r="N29" s="175">
        <f t="shared" si="4"/>
        <v>0</v>
      </c>
      <c r="O29" s="173">
        <f t="shared" si="5"/>
        <v>0</v>
      </c>
      <c r="P29" s="162">
        <f t="shared" si="6"/>
        <v>0</v>
      </c>
      <c r="R29" s="138"/>
      <c r="T29" s="143">
        <f t="shared" si="7"/>
        <v>0</v>
      </c>
      <c r="V29" t="s">
        <v>76</v>
      </c>
      <c r="W29" s="108">
        <f t="shared" si="8"/>
        <v>0</v>
      </c>
      <c r="Y29" t="str">
        <f t="shared" si="9"/>
        <v xml:space="preserve">POCMP -  - </v>
      </c>
      <c r="AB29" s="27"/>
      <c r="AC29" s="28"/>
      <c r="AD29" s="149"/>
      <c r="AE29" s="61">
        <f>SUM(AE30:AE35)</f>
        <v>0</v>
      </c>
      <c r="AF29" s="61">
        <f>AC29+AE36</f>
        <v>0</v>
      </c>
      <c r="AG29" s="155"/>
    </row>
    <row r="30" spans="2:33">
      <c r="C30" s="49"/>
      <c r="D30" s="50"/>
      <c r="E30" s="162">
        <f t="shared" si="3"/>
        <v>0</v>
      </c>
      <c r="F30" s="160"/>
      <c r="G30" s="160"/>
      <c r="H30" s="160"/>
      <c r="I30" s="160"/>
      <c r="J30" s="17"/>
      <c r="K30" s="17"/>
      <c r="L30" s="213"/>
      <c r="M30" s="208"/>
      <c r="N30" s="175">
        <f t="shared" si="4"/>
        <v>0</v>
      </c>
      <c r="O30" s="173">
        <f t="shared" si="5"/>
        <v>0</v>
      </c>
      <c r="P30" s="162">
        <f t="shared" si="6"/>
        <v>0</v>
      </c>
      <c r="R30" s="138"/>
      <c r="T30" s="143">
        <f t="shared" si="7"/>
        <v>0</v>
      </c>
      <c r="V30" t="s">
        <v>77</v>
      </c>
      <c r="W30" s="108">
        <f t="shared" si="8"/>
        <v>0</v>
      </c>
      <c r="Y30" t="str">
        <f t="shared" si="9"/>
        <v xml:space="preserve">POCMP -  - </v>
      </c>
      <c r="AB30" s="32" t="s">
        <v>18</v>
      </c>
      <c r="AC30" s="55">
        <f>+AD30*$AC$29</f>
        <v>0</v>
      </c>
      <c r="AD30" s="223"/>
      <c r="AE30" s="33"/>
      <c r="AF30" s="59">
        <f>AC30+AE30</f>
        <v>0</v>
      </c>
      <c r="AG30" s="218" t="str">
        <f>IFERROR(+AF30/$AF36,"")</f>
        <v/>
      </c>
    </row>
    <row r="31" spans="2:33">
      <c r="C31" s="49"/>
      <c r="D31" s="50"/>
      <c r="E31" s="162">
        <f t="shared" si="3"/>
        <v>0</v>
      </c>
      <c r="F31" s="160"/>
      <c r="G31" s="160"/>
      <c r="H31" s="160"/>
      <c r="I31" s="160"/>
      <c r="J31" s="17"/>
      <c r="K31" s="17"/>
      <c r="L31" s="208"/>
      <c r="M31" s="208"/>
      <c r="N31" s="175">
        <f t="shared" si="4"/>
        <v>0</v>
      </c>
      <c r="O31" s="173">
        <f t="shared" si="5"/>
        <v>0</v>
      </c>
      <c r="P31" s="162">
        <f t="shared" si="6"/>
        <v>0</v>
      </c>
      <c r="R31" s="138"/>
      <c r="T31" s="143">
        <f t="shared" si="7"/>
        <v>0</v>
      </c>
      <c r="V31" t="s">
        <v>78</v>
      </c>
      <c r="W31" s="108">
        <f t="shared" si="8"/>
        <v>0</v>
      </c>
      <c r="Y31" t="str">
        <f t="shared" si="9"/>
        <v xml:space="preserve">POCMP -  - </v>
      </c>
      <c r="AB31" s="32" t="s">
        <v>22</v>
      </c>
      <c r="AC31" s="55">
        <f t="shared" ref="AC31:AC35" si="13">+AD31*$AC$29</f>
        <v>0</v>
      </c>
      <c r="AD31" s="223"/>
      <c r="AE31" s="33"/>
      <c r="AF31" s="59">
        <f>AC31+AE31</f>
        <v>0</v>
      </c>
      <c r="AG31" s="218" t="str">
        <f>IFERROR(+AF31/$AF$36,"")</f>
        <v/>
      </c>
    </row>
    <row r="32" spans="2:33">
      <c r="C32" s="49"/>
      <c r="D32" s="50"/>
      <c r="E32" s="162">
        <f t="shared" si="3"/>
        <v>0</v>
      </c>
      <c r="F32" s="160"/>
      <c r="G32" s="160"/>
      <c r="H32" s="160"/>
      <c r="I32" s="160"/>
      <c r="J32" s="17"/>
      <c r="K32" s="17"/>
      <c r="L32" s="208"/>
      <c r="M32" s="208"/>
      <c r="N32" s="175">
        <f t="shared" si="4"/>
        <v>0</v>
      </c>
      <c r="O32" s="173">
        <f t="shared" si="5"/>
        <v>0</v>
      </c>
      <c r="P32" s="162">
        <f t="shared" si="6"/>
        <v>0</v>
      </c>
      <c r="R32" s="138"/>
      <c r="T32" s="143">
        <f t="shared" si="7"/>
        <v>0</v>
      </c>
      <c r="V32" t="s">
        <v>79</v>
      </c>
      <c r="W32" s="108">
        <f t="shared" si="8"/>
        <v>0</v>
      </c>
      <c r="Y32" t="str">
        <f t="shared" si="9"/>
        <v xml:space="preserve">POCMP -  - </v>
      </c>
      <c r="AB32" s="32" t="s">
        <v>24</v>
      </c>
      <c r="AC32" s="55">
        <f>+AD32*$AC$29</f>
        <v>0</v>
      </c>
      <c r="AD32" s="223"/>
      <c r="AE32" s="33"/>
      <c r="AF32" s="59">
        <f t="shared" ref="AF32:AF34" si="14">AC32+AE32</f>
        <v>0</v>
      </c>
      <c r="AG32" s="218" t="str">
        <f>IFERROR(+AF32/$AF$36,"")</f>
        <v/>
      </c>
    </row>
    <row r="33" spans="3:33">
      <c r="C33" s="49"/>
      <c r="D33" s="50"/>
      <c r="E33" s="162">
        <f t="shared" si="3"/>
        <v>0</v>
      </c>
      <c r="F33" s="160"/>
      <c r="G33" s="160"/>
      <c r="H33" s="160"/>
      <c r="I33" s="160"/>
      <c r="J33" s="17"/>
      <c r="K33" s="17"/>
      <c r="L33" s="208"/>
      <c r="M33" s="208"/>
      <c r="N33" s="175">
        <f t="shared" si="4"/>
        <v>0</v>
      </c>
      <c r="O33" s="173">
        <f t="shared" si="5"/>
        <v>0</v>
      </c>
      <c r="P33" s="162">
        <f t="shared" si="6"/>
        <v>0</v>
      </c>
      <c r="R33" s="138"/>
      <c r="T33" s="143">
        <f t="shared" si="7"/>
        <v>0</v>
      </c>
      <c r="V33" t="s">
        <v>80</v>
      </c>
      <c r="W33" s="108">
        <f t="shared" si="8"/>
        <v>0</v>
      </c>
      <c r="Y33" t="str">
        <f t="shared" si="9"/>
        <v xml:space="preserve">POCMP -  - </v>
      </c>
      <c r="AB33" s="32" t="s">
        <v>26</v>
      </c>
      <c r="AC33" s="55">
        <f>+AD33*$AC$29</f>
        <v>0</v>
      </c>
      <c r="AD33" s="223"/>
      <c r="AE33" s="33"/>
      <c r="AF33" s="59">
        <f t="shared" si="14"/>
        <v>0</v>
      </c>
      <c r="AG33" s="218" t="str">
        <f>IFERROR(+AF33/$AF$36,"")</f>
        <v/>
      </c>
    </row>
    <row r="34" spans="3:33">
      <c r="C34" s="49"/>
      <c r="D34" s="50"/>
      <c r="E34" s="162">
        <f t="shared" si="3"/>
        <v>0</v>
      </c>
      <c r="F34" s="160"/>
      <c r="G34" s="160"/>
      <c r="H34" s="160"/>
      <c r="I34" s="160"/>
      <c r="J34" s="17"/>
      <c r="K34" s="17"/>
      <c r="L34" s="208"/>
      <c r="M34" s="208"/>
      <c r="N34" s="175">
        <f t="shared" si="4"/>
        <v>0</v>
      </c>
      <c r="O34" s="173">
        <f t="shared" si="5"/>
        <v>0</v>
      </c>
      <c r="P34" s="162">
        <f t="shared" si="6"/>
        <v>0</v>
      </c>
      <c r="R34" s="138"/>
      <c r="T34" s="143">
        <f t="shared" si="7"/>
        <v>0</v>
      </c>
      <c r="V34" t="s">
        <v>81</v>
      </c>
      <c r="W34" s="108">
        <f t="shared" si="8"/>
        <v>0</v>
      </c>
      <c r="Y34" t="str">
        <f t="shared" si="9"/>
        <v xml:space="preserve">POCMP -  - </v>
      </c>
      <c r="AB34" s="32" t="s">
        <v>28</v>
      </c>
      <c r="AC34" s="55">
        <f>+AD34*$AC$29</f>
        <v>0</v>
      </c>
      <c r="AD34" s="223"/>
      <c r="AE34" s="33"/>
      <c r="AF34" s="59">
        <f t="shared" si="14"/>
        <v>0</v>
      </c>
      <c r="AG34" s="218" t="str">
        <f>IFERROR(+AF34/$AF$36,"")</f>
        <v/>
      </c>
    </row>
    <row r="35" spans="3:33">
      <c r="C35" s="49"/>
      <c r="D35" s="50"/>
      <c r="E35" s="162">
        <f t="shared" si="3"/>
        <v>0</v>
      </c>
      <c r="F35" s="160"/>
      <c r="G35" s="160"/>
      <c r="H35" s="160"/>
      <c r="I35" s="160"/>
      <c r="J35" s="17"/>
      <c r="K35" s="17"/>
      <c r="L35" s="208"/>
      <c r="M35" s="208"/>
      <c r="N35" s="175">
        <f t="shared" si="4"/>
        <v>0</v>
      </c>
      <c r="O35" s="173">
        <f t="shared" si="5"/>
        <v>0</v>
      </c>
      <c r="P35" s="162">
        <f t="shared" si="6"/>
        <v>0</v>
      </c>
      <c r="R35" s="138"/>
      <c r="T35" s="143">
        <f t="shared" si="7"/>
        <v>0</v>
      </c>
      <c r="V35" t="s">
        <v>82</v>
      </c>
      <c r="W35" s="108">
        <f t="shared" si="8"/>
        <v>0</v>
      </c>
      <c r="Y35" t="str">
        <f t="shared" si="9"/>
        <v xml:space="preserve">POCMP -  - </v>
      </c>
      <c r="AB35" s="32" t="s">
        <v>30</v>
      </c>
      <c r="AC35" s="55">
        <f t="shared" si="13"/>
        <v>0</v>
      </c>
      <c r="AD35" s="223"/>
      <c r="AE35" s="33"/>
      <c r="AF35" s="59">
        <f>AC35+AE35</f>
        <v>0</v>
      </c>
      <c r="AG35" s="218" t="str">
        <f>IFERROR(+AF35/$AF$36,"")</f>
        <v/>
      </c>
    </row>
    <row r="36" spans="3:33" ht="15" thickBot="1">
      <c r="C36" s="49"/>
      <c r="D36" s="50"/>
      <c r="E36" s="162">
        <f t="shared" si="3"/>
        <v>0</v>
      </c>
      <c r="F36" s="160"/>
      <c r="G36" s="160"/>
      <c r="H36" s="160"/>
      <c r="I36" s="160"/>
      <c r="J36" s="17"/>
      <c r="K36" s="17"/>
      <c r="L36" s="213"/>
      <c r="M36" s="213"/>
      <c r="N36" s="175">
        <f t="shared" ref="N36:N54" si="15">+M36-L36</f>
        <v>0</v>
      </c>
      <c r="O36" s="173">
        <f t="shared" ref="O36:O54" si="16">N36*100</f>
        <v>0</v>
      </c>
      <c r="P36" s="162">
        <f t="shared" si="6"/>
        <v>0</v>
      </c>
      <c r="T36" s="143">
        <f t="shared" ref="T36:T99" si="17">LEN(Q36)</f>
        <v>0</v>
      </c>
      <c r="V36" t="s">
        <v>83</v>
      </c>
      <c r="W36" s="108">
        <f t="shared" si="8"/>
        <v>0</v>
      </c>
      <c r="Y36" t="str">
        <f t="shared" si="9"/>
        <v xml:space="preserve">POCMP -  - </v>
      </c>
      <c r="AB36" s="32" t="s">
        <v>31</v>
      </c>
      <c r="AC36" s="56">
        <f>SUM(AC30:AC35)</f>
        <v>0</v>
      </c>
      <c r="AD36" s="225">
        <f>SUM(AD30:AD35)</f>
        <v>0</v>
      </c>
      <c r="AE36" s="142">
        <f>SUM(AE30:AE35)</f>
        <v>0</v>
      </c>
      <c r="AF36" s="56">
        <f>SUM(AF30:AF35)</f>
        <v>0</v>
      </c>
      <c r="AG36" s="210">
        <f>SUM(AG30:AG35)</f>
        <v>0</v>
      </c>
    </row>
    <row r="37" spans="3:33" ht="15.5" thickTop="1" thickBot="1">
      <c r="C37" s="49"/>
      <c r="D37" s="50"/>
      <c r="E37" s="162">
        <f t="shared" si="3"/>
        <v>0</v>
      </c>
      <c r="F37" s="160"/>
      <c r="G37" s="160"/>
      <c r="H37" s="160"/>
      <c r="I37" s="160"/>
      <c r="J37" s="17"/>
      <c r="K37" s="17"/>
      <c r="L37" s="213"/>
      <c r="M37" s="213"/>
      <c r="N37" s="175">
        <f t="shared" si="15"/>
        <v>0</v>
      </c>
      <c r="O37" s="173">
        <f t="shared" si="16"/>
        <v>0</v>
      </c>
      <c r="P37" s="162">
        <f t="shared" si="6"/>
        <v>0</v>
      </c>
      <c r="T37" s="143">
        <f t="shared" si="17"/>
        <v>0</v>
      </c>
      <c r="V37" t="s">
        <v>84</v>
      </c>
      <c r="W37" s="108">
        <f t="shared" si="8"/>
        <v>0</v>
      </c>
      <c r="Y37" t="str">
        <f t="shared" si="9"/>
        <v xml:space="preserve">POCMP -  - </v>
      </c>
      <c r="AB37" s="204" t="str">
        <f>AB25</f>
        <v>Enter applicable values in blue cells</v>
      </c>
      <c r="AC37" s="37"/>
      <c r="AD37" s="37"/>
      <c r="AE37" s="37"/>
      <c r="AF37" s="37"/>
      <c r="AG37" s="38"/>
    </row>
    <row r="38" spans="3:33" ht="15" thickBot="1">
      <c r="C38" s="49"/>
      <c r="D38" s="50"/>
      <c r="E38" s="162">
        <f t="shared" si="3"/>
        <v>0</v>
      </c>
      <c r="F38" s="160"/>
      <c r="G38" s="160"/>
      <c r="H38" s="160"/>
      <c r="I38" s="160"/>
      <c r="J38" s="17"/>
      <c r="K38" s="17"/>
      <c r="L38" s="213"/>
      <c r="M38" s="213"/>
      <c r="N38" s="175">
        <f t="shared" si="15"/>
        <v>0</v>
      </c>
      <c r="O38" s="173">
        <f t="shared" si="16"/>
        <v>0</v>
      </c>
      <c r="P38" s="162">
        <f t="shared" si="6"/>
        <v>0</v>
      </c>
      <c r="T38" s="143">
        <f t="shared" si="17"/>
        <v>0</v>
      </c>
      <c r="V38" t="s">
        <v>85</v>
      </c>
      <c r="W38" s="108">
        <f t="shared" si="8"/>
        <v>0</v>
      </c>
      <c r="Y38" t="str">
        <f t="shared" si="9"/>
        <v xml:space="preserve">POCMP -  - </v>
      </c>
      <c r="AD38"/>
    </row>
    <row r="39" spans="3:33">
      <c r="C39" s="49"/>
      <c r="D39" s="50"/>
      <c r="E39" s="162">
        <f t="shared" si="3"/>
        <v>0</v>
      </c>
      <c r="F39" s="160"/>
      <c r="G39" s="160"/>
      <c r="H39" s="160"/>
      <c r="I39" s="160"/>
      <c r="J39" s="17"/>
      <c r="K39" s="17"/>
      <c r="L39" s="213"/>
      <c r="M39" s="213"/>
      <c r="N39" s="175">
        <f t="shared" si="15"/>
        <v>0</v>
      </c>
      <c r="O39" s="173">
        <f t="shared" si="16"/>
        <v>0</v>
      </c>
      <c r="P39" s="162">
        <f t="shared" si="6"/>
        <v>0</v>
      </c>
      <c r="T39" s="143">
        <f t="shared" si="17"/>
        <v>0</v>
      </c>
      <c r="V39" t="s">
        <v>86</v>
      </c>
      <c r="W39" s="108">
        <f t="shared" si="8"/>
        <v>0</v>
      </c>
      <c r="Y39" t="str">
        <f t="shared" si="9"/>
        <v xml:space="preserve">POCMP -  - </v>
      </c>
      <c r="AB39" s="11" t="s">
        <v>2</v>
      </c>
      <c r="AC39" s="12"/>
      <c r="AD39" s="147"/>
      <c r="AE39" s="13"/>
      <c r="AF39" s="13"/>
      <c r="AG39" s="153"/>
    </row>
    <row r="40" spans="3:33">
      <c r="C40" s="49"/>
      <c r="D40" s="50"/>
      <c r="E40" s="162">
        <f t="shared" si="3"/>
        <v>0</v>
      </c>
      <c r="F40" s="160"/>
      <c r="G40" s="160"/>
      <c r="H40" s="160"/>
      <c r="I40" s="160"/>
      <c r="J40" s="17"/>
      <c r="K40" s="17"/>
      <c r="L40" s="213"/>
      <c r="M40" s="213"/>
      <c r="N40" s="175">
        <f t="shared" si="15"/>
        <v>0</v>
      </c>
      <c r="O40" s="173">
        <f t="shared" si="16"/>
        <v>0</v>
      </c>
      <c r="P40" s="162">
        <f t="shared" si="6"/>
        <v>0</v>
      </c>
      <c r="T40" s="143">
        <f t="shared" si="17"/>
        <v>0</v>
      </c>
      <c r="V40" t="s">
        <v>87</v>
      </c>
      <c r="W40" s="108">
        <f t="shared" si="8"/>
        <v>0</v>
      </c>
      <c r="Y40" t="str">
        <f t="shared" si="9"/>
        <v xml:space="preserve">POCMP -  - </v>
      </c>
      <c r="AB40" s="20"/>
      <c r="AC40" s="21" t="s">
        <v>6</v>
      </c>
      <c r="AD40" s="148" t="s">
        <v>7</v>
      </c>
      <c r="AE40" s="23" t="s">
        <v>8</v>
      </c>
      <c r="AF40" s="24" t="s">
        <v>9</v>
      </c>
      <c r="AG40" s="154" t="s">
        <v>10</v>
      </c>
    </row>
    <row r="41" spans="3:33" ht="15" thickBot="1">
      <c r="C41" s="49"/>
      <c r="D41" s="50"/>
      <c r="E41" s="162">
        <f t="shared" si="3"/>
        <v>0</v>
      </c>
      <c r="F41" s="160"/>
      <c r="G41" s="160"/>
      <c r="H41" s="160"/>
      <c r="I41" s="160"/>
      <c r="J41" s="17"/>
      <c r="K41" s="17"/>
      <c r="L41" s="213"/>
      <c r="M41" s="213"/>
      <c r="N41" s="175">
        <f t="shared" si="15"/>
        <v>0</v>
      </c>
      <c r="O41" s="173">
        <f t="shared" si="16"/>
        <v>0</v>
      </c>
      <c r="P41" s="162">
        <f t="shared" si="6"/>
        <v>0</v>
      </c>
      <c r="T41" s="143">
        <f t="shared" si="17"/>
        <v>0</v>
      </c>
      <c r="W41" s="215">
        <f>SUM(W16:W40)</f>
        <v>0</v>
      </c>
      <c r="Y41" t="str">
        <f t="shared" si="9"/>
        <v xml:space="preserve">POCMP -  - </v>
      </c>
      <c r="AB41" s="27"/>
      <c r="AC41" s="28"/>
      <c r="AD41" s="149"/>
      <c r="AE41" s="61">
        <f>SUM(AE42:AE47)</f>
        <v>0</v>
      </c>
      <c r="AF41" s="61">
        <f>AC41+AE48</f>
        <v>0</v>
      </c>
      <c r="AG41" s="155"/>
    </row>
    <row r="42" spans="3:33" ht="15" thickTop="1">
      <c r="C42" s="49"/>
      <c r="D42" s="50"/>
      <c r="E42" s="162">
        <f t="shared" si="3"/>
        <v>0</v>
      </c>
      <c r="F42" s="160"/>
      <c r="G42" s="160"/>
      <c r="H42" s="160"/>
      <c r="I42" s="160"/>
      <c r="J42" s="17"/>
      <c r="K42" s="17"/>
      <c r="L42" s="213"/>
      <c r="M42" s="213"/>
      <c r="N42" s="175">
        <f t="shared" si="15"/>
        <v>0</v>
      </c>
      <c r="O42" s="173">
        <f t="shared" si="16"/>
        <v>0</v>
      </c>
      <c r="P42" s="162">
        <f t="shared" si="6"/>
        <v>0</v>
      </c>
      <c r="T42" s="143">
        <f t="shared" si="17"/>
        <v>0</v>
      </c>
      <c r="Y42" t="str">
        <f t="shared" si="9"/>
        <v xml:space="preserve">POCMP -  - </v>
      </c>
      <c r="AB42" s="32" t="s">
        <v>18</v>
      </c>
      <c r="AC42" s="55">
        <f>+AD42*$AC41</f>
        <v>0</v>
      </c>
      <c r="AD42" s="223"/>
      <c r="AE42" s="33"/>
      <c r="AF42" s="59">
        <f>AC42+AE42</f>
        <v>0</v>
      </c>
      <c r="AG42" s="218" t="str">
        <f>IFERROR(+AF42/$AF48,"")</f>
        <v/>
      </c>
    </row>
    <row r="43" spans="3:33">
      <c r="C43" s="49"/>
      <c r="D43" s="50"/>
      <c r="E43" s="162">
        <f t="shared" si="3"/>
        <v>0</v>
      </c>
      <c r="F43" s="160"/>
      <c r="G43" s="160"/>
      <c r="H43" s="160"/>
      <c r="I43" s="160"/>
      <c r="J43" s="17"/>
      <c r="K43" s="17"/>
      <c r="L43" s="213"/>
      <c r="M43" s="213"/>
      <c r="N43" s="175">
        <f t="shared" si="15"/>
        <v>0</v>
      </c>
      <c r="O43" s="173">
        <f t="shared" si="16"/>
        <v>0</v>
      </c>
      <c r="P43" s="162">
        <f t="shared" si="6"/>
        <v>0</v>
      </c>
      <c r="T43" s="143">
        <f t="shared" si="17"/>
        <v>0</v>
      </c>
      <c r="Y43" t="str">
        <f t="shared" si="9"/>
        <v xml:space="preserve">POCMP -  - </v>
      </c>
      <c r="AB43" s="32" t="s">
        <v>22</v>
      </c>
      <c r="AC43" s="55">
        <f>+AD43*$AC41</f>
        <v>0</v>
      </c>
      <c r="AD43" s="223"/>
      <c r="AE43" s="33"/>
      <c r="AF43" s="59">
        <f>AC43+AE43</f>
        <v>0</v>
      </c>
      <c r="AG43" s="218" t="str">
        <f>IFERROR(+AF43/$AF48,"")</f>
        <v/>
      </c>
    </row>
    <row r="44" spans="3:33">
      <c r="C44" s="49"/>
      <c r="D44" s="50"/>
      <c r="E44" s="162">
        <f t="shared" si="3"/>
        <v>0</v>
      </c>
      <c r="F44" s="160"/>
      <c r="G44" s="160"/>
      <c r="H44" s="160"/>
      <c r="I44" s="160"/>
      <c r="J44" s="17"/>
      <c r="K44" s="17"/>
      <c r="L44" s="213"/>
      <c r="M44" s="213"/>
      <c r="N44" s="175">
        <f t="shared" si="15"/>
        <v>0</v>
      </c>
      <c r="O44" s="173">
        <f t="shared" si="16"/>
        <v>0</v>
      </c>
      <c r="P44" s="162">
        <f t="shared" si="6"/>
        <v>0</v>
      </c>
      <c r="T44" s="143">
        <f t="shared" si="17"/>
        <v>0</v>
      </c>
      <c r="Y44" t="str">
        <f t="shared" si="9"/>
        <v xml:space="preserve">POCMP -  - </v>
      </c>
      <c r="AB44" s="32" t="s">
        <v>24</v>
      </c>
      <c r="AC44" s="55">
        <f>+AD44*$AC41</f>
        <v>0</v>
      </c>
      <c r="AD44" s="223"/>
      <c r="AE44" s="33"/>
      <c r="AF44" s="59">
        <f t="shared" ref="AF44:AF46" si="18">AC44+AE44</f>
        <v>0</v>
      </c>
      <c r="AG44" s="218" t="str">
        <f>IFERROR(+AF44/$AF48,"")</f>
        <v/>
      </c>
    </row>
    <row r="45" spans="3:33">
      <c r="C45" s="49"/>
      <c r="D45" s="50"/>
      <c r="E45" s="162">
        <f t="shared" si="3"/>
        <v>0</v>
      </c>
      <c r="F45" s="160"/>
      <c r="G45" s="160"/>
      <c r="H45" s="160"/>
      <c r="I45" s="160"/>
      <c r="J45" s="17"/>
      <c r="K45" s="17"/>
      <c r="L45" s="213"/>
      <c r="M45" s="213"/>
      <c r="N45" s="175">
        <f t="shared" si="15"/>
        <v>0</v>
      </c>
      <c r="O45" s="173">
        <f t="shared" si="16"/>
        <v>0</v>
      </c>
      <c r="P45" s="162">
        <f t="shared" si="6"/>
        <v>0</v>
      </c>
      <c r="T45" s="143">
        <f t="shared" si="17"/>
        <v>0</v>
      </c>
      <c r="Y45" t="str">
        <f t="shared" si="9"/>
        <v xml:space="preserve">POCMP -  - </v>
      </c>
      <c r="AB45" s="32" t="s">
        <v>26</v>
      </c>
      <c r="AC45" s="55">
        <f>+AD45*$AC41</f>
        <v>0</v>
      </c>
      <c r="AD45" s="223"/>
      <c r="AE45" s="33"/>
      <c r="AF45" s="59">
        <f>AC45+AE45</f>
        <v>0</v>
      </c>
      <c r="AG45" s="218" t="str">
        <f>IFERROR(+AF45/$AF48,"")</f>
        <v/>
      </c>
    </row>
    <row r="46" spans="3:33">
      <c r="C46" s="49"/>
      <c r="D46" s="50"/>
      <c r="E46" s="162">
        <f t="shared" si="3"/>
        <v>0</v>
      </c>
      <c r="F46" s="160"/>
      <c r="G46" s="160"/>
      <c r="H46" s="160"/>
      <c r="I46" s="160"/>
      <c r="J46" s="17"/>
      <c r="K46" s="17"/>
      <c r="L46" s="213"/>
      <c r="M46" s="213"/>
      <c r="N46" s="175">
        <f t="shared" si="15"/>
        <v>0</v>
      </c>
      <c r="O46" s="173">
        <f t="shared" si="16"/>
        <v>0</v>
      </c>
      <c r="P46" s="162">
        <f t="shared" si="6"/>
        <v>0</v>
      </c>
      <c r="T46" s="143">
        <f t="shared" si="17"/>
        <v>0</v>
      </c>
      <c r="Y46" t="str">
        <f t="shared" si="9"/>
        <v xml:space="preserve">POCMP -  - </v>
      </c>
      <c r="AB46" s="32" t="s">
        <v>28</v>
      </c>
      <c r="AC46" s="55">
        <f>+AD46*$AC41</f>
        <v>0</v>
      </c>
      <c r="AD46" s="223"/>
      <c r="AE46" s="33"/>
      <c r="AF46" s="59">
        <f t="shared" si="18"/>
        <v>0</v>
      </c>
      <c r="AG46" s="218" t="str">
        <f>IFERROR(+AF46/$AF48,"")</f>
        <v/>
      </c>
    </row>
    <row r="47" spans="3:33">
      <c r="C47" s="49"/>
      <c r="D47" s="50"/>
      <c r="E47" s="162">
        <f t="shared" si="3"/>
        <v>0</v>
      </c>
      <c r="F47" s="160"/>
      <c r="G47" s="160"/>
      <c r="H47" s="160"/>
      <c r="I47" s="160"/>
      <c r="J47" s="17"/>
      <c r="K47" s="17"/>
      <c r="L47" s="213"/>
      <c r="M47" s="213"/>
      <c r="N47" s="175">
        <f t="shared" si="15"/>
        <v>0</v>
      </c>
      <c r="O47" s="173">
        <f t="shared" si="16"/>
        <v>0</v>
      </c>
      <c r="P47" s="162">
        <f t="shared" si="6"/>
        <v>0</v>
      </c>
      <c r="T47" s="143">
        <f t="shared" si="17"/>
        <v>0</v>
      </c>
      <c r="Y47" t="str">
        <f t="shared" si="9"/>
        <v xml:space="preserve">POCMP -  - </v>
      </c>
      <c r="AB47" s="32" t="s">
        <v>30</v>
      </c>
      <c r="AC47" s="55">
        <f>+AD47*$AC41</f>
        <v>0</v>
      </c>
      <c r="AD47" s="223"/>
      <c r="AE47" s="33"/>
      <c r="AF47" s="59">
        <f>AC47+AE47</f>
        <v>0</v>
      </c>
      <c r="AG47" s="218" t="str">
        <f>IFERROR(+AF47/$AF$48,"")</f>
        <v/>
      </c>
    </row>
    <row r="48" spans="3:33" ht="15" thickBot="1">
      <c r="C48" s="49"/>
      <c r="D48" s="50"/>
      <c r="E48" s="162">
        <f t="shared" si="3"/>
        <v>0</v>
      </c>
      <c r="F48" s="160"/>
      <c r="G48" s="160"/>
      <c r="H48" s="160"/>
      <c r="I48" s="160"/>
      <c r="J48" s="17"/>
      <c r="K48" s="17"/>
      <c r="L48" s="213"/>
      <c r="M48" s="213"/>
      <c r="N48" s="175">
        <f t="shared" si="15"/>
        <v>0</v>
      </c>
      <c r="O48" s="173">
        <f t="shared" si="16"/>
        <v>0</v>
      </c>
      <c r="P48" s="162">
        <f t="shared" ref="P48:P79" si="19">ROUND(+(D48*M48)-(C48*L48),2)</f>
        <v>0</v>
      </c>
      <c r="T48" s="143">
        <f t="shared" si="17"/>
        <v>0</v>
      </c>
      <c r="Y48" t="str">
        <f t="shared" ref="Y48:Y79" si="20">_xlfn.CONCAT("POCMP - ",G48," - ",H48)</f>
        <v xml:space="preserve">POCMP -  - </v>
      </c>
      <c r="AB48" s="32" t="s">
        <v>31</v>
      </c>
      <c r="AC48" s="56">
        <f>SUM(AC42:AC47)</f>
        <v>0</v>
      </c>
      <c r="AD48" s="225">
        <f>SUM(AD42:AD47)</f>
        <v>0</v>
      </c>
      <c r="AE48" s="142">
        <f>SUM(AE42:AE47)</f>
        <v>0</v>
      </c>
      <c r="AF48" s="56">
        <f>SUM(AF42:AF47)</f>
        <v>0</v>
      </c>
      <c r="AG48" s="210">
        <f>SUM(AG42:AG47)</f>
        <v>0</v>
      </c>
    </row>
    <row r="49" spans="3:33" ht="15.5" thickTop="1" thickBot="1">
      <c r="C49" s="49"/>
      <c r="D49" s="50"/>
      <c r="E49" s="162">
        <f t="shared" si="3"/>
        <v>0</v>
      </c>
      <c r="F49" s="160"/>
      <c r="G49" s="160"/>
      <c r="H49" s="160"/>
      <c r="I49" s="160"/>
      <c r="J49" s="17"/>
      <c r="K49" s="17"/>
      <c r="L49" s="213"/>
      <c r="M49" s="213"/>
      <c r="N49" s="175">
        <f t="shared" si="15"/>
        <v>0</v>
      </c>
      <c r="O49" s="173">
        <f t="shared" si="16"/>
        <v>0</v>
      </c>
      <c r="P49" s="162">
        <f t="shared" si="19"/>
        <v>0</v>
      </c>
      <c r="T49" s="143">
        <f t="shared" si="17"/>
        <v>0</v>
      </c>
      <c r="Y49" t="str">
        <f t="shared" si="20"/>
        <v xml:space="preserve">POCMP -  - </v>
      </c>
      <c r="AB49" s="204" t="str">
        <f>AB37</f>
        <v>Enter applicable values in blue cells</v>
      </c>
      <c r="AC49" s="37"/>
      <c r="AD49" s="37"/>
      <c r="AE49" s="37"/>
      <c r="AF49" s="37"/>
      <c r="AG49" s="38"/>
    </row>
    <row r="50" spans="3:33" ht="15" thickBot="1">
      <c r="C50" s="49"/>
      <c r="D50" s="50"/>
      <c r="E50" s="162">
        <f t="shared" si="3"/>
        <v>0</v>
      </c>
      <c r="F50" s="160"/>
      <c r="G50" s="160"/>
      <c r="H50" s="160"/>
      <c r="I50" s="160"/>
      <c r="J50" s="17"/>
      <c r="K50" s="17"/>
      <c r="L50" s="213"/>
      <c r="M50" s="213"/>
      <c r="N50" s="175">
        <f t="shared" si="15"/>
        <v>0</v>
      </c>
      <c r="O50" s="173">
        <f t="shared" si="16"/>
        <v>0</v>
      </c>
      <c r="P50" s="162">
        <f t="shared" si="19"/>
        <v>0</v>
      </c>
      <c r="T50" s="143">
        <f t="shared" si="17"/>
        <v>0</v>
      </c>
      <c r="Y50" t="str">
        <f t="shared" si="20"/>
        <v xml:space="preserve">POCMP -  - </v>
      </c>
    </row>
    <row r="51" spans="3:33">
      <c r="C51" s="49"/>
      <c r="D51" s="50"/>
      <c r="E51" s="162">
        <f t="shared" si="3"/>
        <v>0</v>
      </c>
      <c r="F51" s="160"/>
      <c r="G51" s="160"/>
      <c r="H51" s="160"/>
      <c r="I51" s="160"/>
      <c r="J51" s="17"/>
      <c r="K51" s="17"/>
      <c r="L51" s="213"/>
      <c r="M51" s="213"/>
      <c r="N51" s="175">
        <f t="shared" si="15"/>
        <v>0</v>
      </c>
      <c r="O51" s="173">
        <f t="shared" si="16"/>
        <v>0</v>
      </c>
      <c r="P51" s="162">
        <f t="shared" si="19"/>
        <v>0</v>
      </c>
      <c r="T51" s="143">
        <f t="shared" si="17"/>
        <v>0</v>
      </c>
      <c r="Y51" t="str">
        <f t="shared" si="20"/>
        <v xml:space="preserve">POCMP -  - </v>
      </c>
      <c r="AB51" s="11" t="s">
        <v>2</v>
      </c>
      <c r="AC51" s="12"/>
      <c r="AD51" s="147"/>
      <c r="AE51" s="13"/>
      <c r="AF51" s="13"/>
      <c r="AG51" s="153"/>
    </row>
    <row r="52" spans="3:33">
      <c r="C52" s="49"/>
      <c r="D52" s="50"/>
      <c r="E52" s="162">
        <f t="shared" si="3"/>
        <v>0</v>
      </c>
      <c r="F52" s="160"/>
      <c r="G52" s="160"/>
      <c r="H52" s="160"/>
      <c r="I52" s="160"/>
      <c r="J52" s="17"/>
      <c r="K52" s="17"/>
      <c r="L52" s="213"/>
      <c r="M52" s="213"/>
      <c r="N52" s="175">
        <f t="shared" si="15"/>
        <v>0</v>
      </c>
      <c r="O52" s="173">
        <f t="shared" si="16"/>
        <v>0</v>
      </c>
      <c r="P52" s="162">
        <f t="shared" si="19"/>
        <v>0</v>
      </c>
      <c r="T52" s="143">
        <f t="shared" si="17"/>
        <v>0</v>
      </c>
      <c r="Y52" t="str">
        <f t="shared" si="20"/>
        <v xml:space="preserve">POCMP -  - </v>
      </c>
      <c r="AB52" s="20"/>
      <c r="AC52" s="21" t="s">
        <v>6</v>
      </c>
      <c r="AD52" s="148" t="s">
        <v>7</v>
      </c>
      <c r="AE52" s="23" t="s">
        <v>8</v>
      </c>
      <c r="AF52" s="24" t="s">
        <v>9</v>
      </c>
      <c r="AG52" s="154" t="s">
        <v>10</v>
      </c>
    </row>
    <row r="53" spans="3:33">
      <c r="C53" s="49"/>
      <c r="D53" s="50"/>
      <c r="E53" s="162">
        <f t="shared" si="3"/>
        <v>0</v>
      </c>
      <c r="F53" s="160"/>
      <c r="G53" s="160"/>
      <c r="H53" s="160"/>
      <c r="I53" s="160"/>
      <c r="J53" s="17"/>
      <c r="K53" s="17"/>
      <c r="L53" s="213"/>
      <c r="M53" s="213"/>
      <c r="N53" s="175">
        <f t="shared" si="15"/>
        <v>0</v>
      </c>
      <c r="O53" s="173">
        <f t="shared" si="16"/>
        <v>0</v>
      </c>
      <c r="P53" s="162">
        <f t="shared" si="19"/>
        <v>0</v>
      </c>
      <c r="T53" s="143">
        <f t="shared" si="17"/>
        <v>0</v>
      </c>
      <c r="Y53" t="str">
        <f t="shared" si="20"/>
        <v xml:space="preserve">POCMP -  - </v>
      </c>
      <c r="AB53" s="27"/>
      <c r="AC53" s="28"/>
      <c r="AD53" s="149"/>
      <c r="AE53" s="61">
        <f>SUM(AE54:AE59)</f>
        <v>0</v>
      </c>
      <c r="AF53" s="61">
        <f>AC53+AE60</f>
        <v>0</v>
      </c>
      <c r="AG53" s="155"/>
    </row>
    <row r="54" spans="3:33">
      <c r="C54" s="49"/>
      <c r="D54" s="50"/>
      <c r="E54" s="162">
        <f t="shared" si="3"/>
        <v>0</v>
      </c>
      <c r="F54" s="160"/>
      <c r="G54" s="160"/>
      <c r="H54" s="160"/>
      <c r="I54" s="160"/>
      <c r="J54" s="17"/>
      <c r="K54" s="17"/>
      <c r="L54" s="213"/>
      <c r="M54" s="213"/>
      <c r="N54" s="175">
        <f t="shared" si="15"/>
        <v>0</v>
      </c>
      <c r="O54" s="173">
        <f t="shared" si="16"/>
        <v>0</v>
      </c>
      <c r="P54" s="162">
        <f t="shared" si="19"/>
        <v>0</v>
      </c>
      <c r="T54" s="143">
        <f t="shared" si="17"/>
        <v>0</v>
      </c>
      <c r="Y54" t="str">
        <f t="shared" si="20"/>
        <v xml:space="preserve">POCMP -  - </v>
      </c>
      <c r="AB54" s="32" t="s">
        <v>18</v>
      </c>
      <c r="AC54" s="55">
        <f>+AD54*$AC53</f>
        <v>0</v>
      </c>
      <c r="AD54" s="223"/>
      <c r="AE54" s="33"/>
      <c r="AF54" s="59">
        <f>AC54+AE54</f>
        <v>0</v>
      </c>
      <c r="AG54" s="218" t="str">
        <f>IFERROR(+AF54/$AF60,"")</f>
        <v/>
      </c>
    </row>
    <row r="55" spans="3:33">
      <c r="C55" s="49"/>
      <c r="D55" s="50"/>
      <c r="E55" s="162">
        <f t="shared" ref="E55:E100" si="21">+D55-C55</f>
        <v>0</v>
      </c>
      <c r="F55" s="160"/>
      <c r="G55" s="160"/>
      <c r="H55" s="160"/>
      <c r="I55" s="160"/>
      <c r="J55" s="17"/>
      <c r="K55" s="17"/>
      <c r="L55" s="213"/>
      <c r="M55" s="213"/>
      <c r="N55" s="175">
        <f t="shared" ref="N55:N100" si="22">+M55-L55</f>
        <v>0</v>
      </c>
      <c r="O55" s="173">
        <f t="shared" ref="O55:O100" si="23">N55*100</f>
        <v>0</v>
      </c>
      <c r="P55" s="162">
        <f t="shared" si="19"/>
        <v>0</v>
      </c>
      <c r="T55" s="143">
        <f t="shared" si="17"/>
        <v>0</v>
      </c>
      <c r="Y55" t="str">
        <f t="shared" si="20"/>
        <v xml:space="preserve">POCMP -  - </v>
      </c>
      <c r="AB55" s="32" t="s">
        <v>22</v>
      </c>
      <c r="AC55" s="55">
        <f>+AD55*$AC53</f>
        <v>0</v>
      </c>
      <c r="AD55" s="223"/>
      <c r="AE55" s="33"/>
      <c r="AF55" s="59">
        <f>AC55+AE55</f>
        <v>0</v>
      </c>
      <c r="AG55" s="218" t="str">
        <f>IFERROR(+AF55/$AF60,"")</f>
        <v/>
      </c>
    </row>
    <row r="56" spans="3:33">
      <c r="C56" s="49"/>
      <c r="D56" s="50"/>
      <c r="E56" s="162">
        <f t="shared" si="21"/>
        <v>0</v>
      </c>
      <c r="F56" s="160"/>
      <c r="G56" s="160"/>
      <c r="H56" s="160"/>
      <c r="I56" s="160"/>
      <c r="J56" s="17"/>
      <c r="K56" s="17"/>
      <c r="L56" s="213"/>
      <c r="M56" s="213"/>
      <c r="N56" s="175">
        <f t="shared" si="22"/>
        <v>0</v>
      </c>
      <c r="O56" s="173">
        <f t="shared" si="23"/>
        <v>0</v>
      </c>
      <c r="P56" s="162">
        <f t="shared" si="19"/>
        <v>0</v>
      </c>
      <c r="T56" s="143">
        <f t="shared" si="17"/>
        <v>0</v>
      </c>
      <c r="Y56" t="str">
        <f t="shared" si="20"/>
        <v xml:space="preserve">POCMP -  - </v>
      </c>
      <c r="AB56" s="32" t="s">
        <v>24</v>
      </c>
      <c r="AC56" s="55">
        <f>+AD56*$AC53</f>
        <v>0</v>
      </c>
      <c r="AD56" s="223"/>
      <c r="AE56" s="33"/>
      <c r="AF56" s="59">
        <f t="shared" ref="AF56" si="24">AC56+AE56</f>
        <v>0</v>
      </c>
      <c r="AG56" s="218" t="str">
        <f>IFERROR(+AF56/$AF60,"")</f>
        <v/>
      </c>
    </row>
    <row r="57" spans="3:33">
      <c r="C57" s="49"/>
      <c r="D57" s="50"/>
      <c r="E57" s="162">
        <f t="shared" si="21"/>
        <v>0</v>
      </c>
      <c r="F57" s="160"/>
      <c r="G57" s="160"/>
      <c r="H57" s="160"/>
      <c r="I57" s="160"/>
      <c r="J57" s="17"/>
      <c r="K57" s="17"/>
      <c r="L57" s="213"/>
      <c r="M57" s="213"/>
      <c r="N57" s="175">
        <f t="shared" si="22"/>
        <v>0</v>
      </c>
      <c r="O57" s="173">
        <f t="shared" si="23"/>
        <v>0</v>
      </c>
      <c r="P57" s="162">
        <f t="shared" si="19"/>
        <v>0</v>
      </c>
      <c r="T57" s="143">
        <f t="shared" si="17"/>
        <v>0</v>
      </c>
      <c r="Y57" t="str">
        <f t="shared" si="20"/>
        <v xml:space="preserve">POCMP -  - </v>
      </c>
      <c r="AB57" s="32" t="s">
        <v>26</v>
      </c>
      <c r="AC57" s="55">
        <f>+AD57*$AC53</f>
        <v>0</v>
      </c>
      <c r="AD57" s="223"/>
      <c r="AE57" s="33"/>
      <c r="AF57" s="59">
        <f>AC57+AE57</f>
        <v>0</v>
      </c>
      <c r="AG57" s="218" t="str">
        <f>IFERROR(+AF57/$AF60,"")</f>
        <v/>
      </c>
    </row>
    <row r="58" spans="3:33">
      <c r="C58" s="49"/>
      <c r="D58" s="50"/>
      <c r="E58" s="162">
        <f t="shared" si="21"/>
        <v>0</v>
      </c>
      <c r="F58" s="160"/>
      <c r="G58" s="160"/>
      <c r="H58" s="160"/>
      <c r="I58" s="160"/>
      <c r="J58" s="17"/>
      <c r="K58" s="17"/>
      <c r="L58" s="213"/>
      <c r="M58" s="213"/>
      <c r="N58" s="175">
        <f t="shared" si="22"/>
        <v>0</v>
      </c>
      <c r="O58" s="173">
        <f t="shared" si="23"/>
        <v>0</v>
      </c>
      <c r="P58" s="162">
        <f t="shared" si="19"/>
        <v>0</v>
      </c>
      <c r="T58" s="143">
        <f t="shared" si="17"/>
        <v>0</v>
      </c>
      <c r="Y58" t="str">
        <f t="shared" si="20"/>
        <v xml:space="preserve">POCMP -  - </v>
      </c>
      <c r="AB58" s="32" t="s">
        <v>28</v>
      </c>
      <c r="AC58" s="55">
        <f>+AD58*$AC53</f>
        <v>0</v>
      </c>
      <c r="AD58" s="223"/>
      <c r="AE58" s="33"/>
      <c r="AF58" s="59">
        <f t="shared" ref="AF58" si="25">AC58+AE58</f>
        <v>0</v>
      </c>
      <c r="AG58" s="218" t="str">
        <f>IFERROR(+AF58/$AF60,"")</f>
        <v/>
      </c>
    </row>
    <row r="59" spans="3:33">
      <c r="C59" s="49"/>
      <c r="D59" s="50"/>
      <c r="E59" s="162">
        <f t="shared" si="21"/>
        <v>0</v>
      </c>
      <c r="F59" s="160"/>
      <c r="G59" s="160"/>
      <c r="H59" s="160"/>
      <c r="I59" s="160"/>
      <c r="J59" s="17"/>
      <c r="K59" s="17"/>
      <c r="L59" s="213"/>
      <c r="M59" s="213"/>
      <c r="N59" s="175">
        <f t="shared" si="22"/>
        <v>0</v>
      </c>
      <c r="O59" s="173">
        <f t="shared" si="23"/>
        <v>0</v>
      </c>
      <c r="P59" s="162">
        <f t="shared" si="19"/>
        <v>0</v>
      </c>
      <c r="T59" s="143">
        <f t="shared" si="17"/>
        <v>0</v>
      </c>
      <c r="Y59" t="str">
        <f t="shared" si="20"/>
        <v xml:space="preserve">POCMP -  - </v>
      </c>
      <c r="AB59" s="32" t="s">
        <v>30</v>
      </c>
      <c r="AC59" s="55">
        <f>+AD59*$AC53</f>
        <v>0</v>
      </c>
      <c r="AD59" s="223"/>
      <c r="AE59" s="33"/>
      <c r="AF59" s="59">
        <f>AC59+AE59</f>
        <v>0</v>
      </c>
      <c r="AG59" s="218" t="str">
        <f>IFERROR(+AF59/$AF$48,"")</f>
        <v/>
      </c>
    </row>
    <row r="60" spans="3:33" ht="15" thickBot="1">
      <c r="C60" s="49"/>
      <c r="D60" s="50"/>
      <c r="E60" s="162">
        <f t="shared" si="21"/>
        <v>0</v>
      </c>
      <c r="F60" s="160"/>
      <c r="G60" s="160"/>
      <c r="H60" s="160"/>
      <c r="I60" s="160"/>
      <c r="J60" s="17"/>
      <c r="K60" s="17"/>
      <c r="L60" s="213"/>
      <c r="M60" s="213"/>
      <c r="N60" s="175">
        <f t="shared" si="22"/>
        <v>0</v>
      </c>
      <c r="O60" s="173">
        <f t="shared" si="23"/>
        <v>0</v>
      </c>
      <c r="P60" s="162">
        <f t="shared" si="19"/>
        <v>0</v>
      </c>
      <c r="T60" s="143">
        <f t="shared" si="17"/>
        <v>0</v>
      </c>
      <c r="Y60" t="str">
        <f t="shared" si="20"/>
        <v xml:space="preserve">POCMP -  - </v>
      </c>
      <c r="AB60" s="32" t="s">
        <v>31</v>
      </c>
      <c r="AC60" s="56">
        <f>SUM(AC54:AC59)</f>
        <v>0</v>
      </c>
      <c r="AD60" s="225">
        <f>SUM(AD54:AD59)</f>
        <v>0</v>
      </c>
      <c r="AE60" s="142">
        <f>SUM(AE54:AE59)</f>
        <v>0</v>
      </c>
      <c r="AF60" s="56">
        <f>SUM(AF54:AF59)</f>
        <v>0</v>
      </c>
      <c r="AG60" s="210">
        <f>SUM(AG54:AG59)</f>
        <v>0</v>
      </c>
    </row>
    <row r="61" spans="3:33" ht="15.5" thickTop="1" thickBot="1">
      <c r="C61" s="49"/>
      <c r="D61" s="50"/>
      <c r="E61" s="162">
        <f t="shared" si="21"/>
        <v>0</v>
      </c>
      <c r="F61" s="160"/>
      <c r="G61" s="160"/>
      <c r="H61" s="160"/>
      <c r="I61" s="160"/>
      <c r="J61" s="17"/>
      <c r="K61" s="17"/>
      <c r="L61" s="213"/>
      <c r="M61" s="213"/>
      <c r="N61" s="175">
        <f t="shared" si="22"/>
        <v>0</v>
      </c>
      <c r="O61" s="173">
        <f t="shared" si="23"/>
        <v>0</v>
      </c>
      <c r="P61" s="162">
        <f t="shared" si="19"/>
        <v>0</v>
      </c>
      <c r="T61" s="143">
        <f t="shared" si="17"/>
        <v>0</v>
      </c>
      <c r="Y61" t="str">
        <f t="shared" si="20"/>
        <v xml:space="preserve">POCMP -  - </v>
      </c>
      <c r="AB61" s="204" t="str">
        <f>AB49</f>
        <v>Enter applicable values in blue cells</v>
      </c>
      <c r="AC61" s="37"/>
      <c r="AD61" s="37"/>
      <c r="AE61" s="37"/>
      <c r="AF61" s="37"/>
      <c r="AG61" s="38"/>
    </row>
    <row r="62" spans="3:33" ht="15" thickBot="1">
      <c r="C62" s="49"/>
      <c r="D62" s="50"/>
      <c r="E62" s="162">
        <f t="shared" si="21"/>
        <v>0</v>
      </c>
      <c r="F62" s="160"/>
      <c r="G62" s="160"/>
      <c r="H62" s="160"/>
      <c r="I62" s="160"/>
      <c r="J62" s="17"/>
      <c r="K62" s="17"/>
      <c r="L62" s="213"/>
      <c r="M62" s="213"/>
      <c r="N62" s="175">
        <f t="shared" si="22"/>
        <v>0</v>
      </c>
      <c r="O62" s="173">
        <f t="shared" si="23"/>
        <v>0</v>
      </c>
      <c r="P62" s="162">
        <f t="shared" si="19"/>
        <v>0</v>
      </c>
      <c r="T62" s="143">
        <f t="shared" si="17"/>
        <v>0</v>
      </c>
      <c r="Y62" t="str">
        <f t="shared" si="20"/>
        <v xml:space="preserve">POCMP -  - </v>
      </c>
    </row>
    <row r="63" spans="3:33">
      <c r="C63" s="49"/>
      <c r="D63" s="50"/>
      <c r="E63" s="162">
        <f t="shared" si="21"/>
        <v>0</v>
      </c>
      <c r="F63" s="160"/>
      <c r="G63" s="160"/>
      <c r="H63" s="160"/>
      <c r="I63" s="160"/>
      <c r="J63" s="17"/>
      <c r="K63" s="17"/>
      <c r="L63" s="213"/>
      <c r="M63" s="213"/>
      <c r="N63" s="175">
        <f t="shared" si="22"/>
        <v>0</v>
      </c>
      <c r="O63" s="173">
        <f t="shared" si="23"/>
        <v>0</v>
      </c>
      <c r="P63" s="162">
        <f t="shared" si="19"/>
        <v>0</v>
      </c>
      <c r="T63" s="143">
        <f t="shared" si="17"/>
        <v>0</v>
      </c>
      <c r="Y63" t="str">
        <f t="shared" si="20"/>
        <v xml:space="preserve">POCMP -  - </v>
      </c>
      <c r="AB63" s="11" t="s">
        <v>2</v>
      </c>
      <c r="AC63" s="12"/>
      <c r="AD63" s="147"/>
      <c r="AE63" s="13"/>
      <c r="AF63" s="13"/>
      <c r="AG63" s="153"/>
    </row>
    <row r="64" spans="3:33">
      <c r="C64" s="49"/>
      <c r="D64" s="50"/>
      <c r="E64" s="162">
        <f t="shared" si="21"/>
        <v>0</v>
      </c>
      <c r="F64" s="160"/>
      <c r="G64" s="160"/>
      <c r="H64" s="160"/>
      <c r="I64" s="160"/>
      <c r="J64" s="17"/>
      <c r="K64" s="17"/>
      <c r="L64" s="213"/>
      <c r="M64" s="213"/>
      <c r="N64" s="175">
        <f t="shared" si="22"/>
        <v>0</v>
      </c>
      <c r="O64" s="173">
        <f t="shared" si="23"/>
        <v>0</v>
      </c>
      <c r="P64" s="162">
        <f t="shared" si="19"/>
        <v>0</v>
      </c>
      <c r="T64" s="143">
        <f t="shared" si="17"/>
        <v>0</v>
      </c>
      <c r="Y64" t="str">
        <f t="shared" si="20"/>
        <v xml:space="preserve">POCMP -  - </v>
      </c>
      <c r="AB64" s="20"/>
      <c r="AC64" s="21" t="s">
        <v>6</v>
      </c>
      <c r="AD64" s="148" t="s">
        <v>7</v>
      </c>
      <c r="AE64" s="23" t="s">
        <v>8</v>
      </c>
      <c r="AF64" s="24" t="s">
        <v>9</v>
      </c>
      <c r="AG64" s="154" t="s">
        <v>10</v>
      </c>
    </row>
    <row r="65" spans="3:33">
      <c r="C65" s="49"/>
      <c r="D65" s="50"/>
      <c r="E65" s="162">
        <f t="shared" si="21"/>
        <v>0</v>
      </c>
      <c r="F65" s="160"/>
      <c r="G65" s="160"/>
      <c r="H65" s="160"/>
      <c r="I65" s="160"/>
      <c r="J65" s="17"/>
      <c r="K65" s="17"/>
      <c r="L65" s="213"/>
      <c r="M65" s="213"/>
      <c r="N65" s="175">
        <f t="shared" si="22"/>
        <v>0</v>
      </c>
      <c r="O65" s="173">
        <f t="shared" si="23"/>
        <v>0</v>
      </c>
      <c r="P65" s="162">
        <f t="shared" si="19"/>
        <v>0</v>
      </c>
      <c r="T65" s="143">
        <f t="shared" si="17"/>
        <v>0</v>
      </c>
      <c r="Y65" t="str">
        <f t="shared" si="20"/>
        <v xml:space="preserve">POCMP -  - </v>
      </c>
      <c r="AB65" s="27"/>
      <c r="AC65" s="28"/>
      <c r="AD65" s="149"/>
      <c r="AE65" s="61">
        <f>SUM(AE66:AE71)</f>
        <v>0</v>
      </c>
      <c r="AF65" s="61">
        <f>AC65+AE72</f>
        <v>0</v>
      </c>
      <c r="AG65" s="155"/>
    </row>
    <row r="66" spans="3:33">
      <c r="C66" s="49"/>
      <c r="D66" s="50"/>
      <c r="E66" s="162">
        <f t="shared" si="21"/>
        <v>0</v>
      </c>
      <c r="F66" s="160"/>
      <c r="G66" s="160"/>
      <c r="H66" s="160"/>
      <c r="I66" s="160"/>
      <c r="J66" s="17"/>
      <c r="K66" s="17"/>
      <c r="L66" s="213"/>
      <c r="M66" s="213"/>
      <c r="N66" s="175">
        <f t="shared" si="22"/>
        <v>0</v>
      </c>
      <c r="O66" s="173">
        <f t="shared" si="23"/>
        <v>0</v>
      </c>
      <c r="P66" s="162">
        <f t="shared" si="19"/>
        <v>0</v>
      </c>
      <c r="T66" s="143">
        <f t="shared" si="17"/>
        <v>0</v>
      </c>
      <c r="Y66" t="str">
        <f t="shared" si="20"/>
        <v xml:space="preserve">POCMP -  - </v>
      </c>
      <c r="AB66" s="32" t="s">
        <v>18</v>
      </c>
      <c r="AC66" s="55">
        <f>+AD66*$AC65</f>
        <v>0</v>
      </c>
      <c r="AD66" s="223"/>
      <c r="AE66" s="33"/>
      <c r="AF66" s="59">
        <f>AC66+AE66</f>
        <v>0</v>
      </c>
      <c r="AG66" s="218" t="str">
        <f>IFERROR(+AF66/$AF72,"")</f>
        <v/>
      </c>
    </row>
    <row r="67" spans="3:33">
      <c r="C67" s="49"/>
      <c r="D67" s="50"/>
      <c r="E67" s="162">
        <f t="shared" si="21"/>
        <v>0</v>
      </c>
      <c r="F67" s="160"/>
      <c r="G67" s="160"/>
      <c r="H67" s="160"/>
      <c r="I67" s="160"/>
      <c r="J67" s="17"/>
      <c r="K67" s="17"/>
      <c r="L67" s="213"/>
      <c r="M67" s="213"/>
      <c r="N67" s="175">
        <f t="shared" si="22"/>
        <v>0</v>
      </c>
      <c r="O67" s="173">
        <f t="shared" si="23"/>
        <v>0</v>
      </c>
      <c r="P67" s="162">
        <f t="shared" si="19"/>
        <v>0</v>
      </c>
      <c r="T67" s="143">
        <f t="shared" si="17"/>
        <v>0</v>
      </c>
      <c r="Y67" t="str">
        <f t="shared" si="20"/>
        <v xml:space="preserve">POCMP -  - </v>
      </c>
      <c r="AB67" s="32" t="s">
        <v>22</v>
      </c>
      <c r="AC67" s="55">
        <f>+AD67*$AC65</f>
        <v>0</v>
      </c>
      <c r="AD67" s="223"/>
      <c r="AE67" s="33"/>
      <c r="AF67" s="59">
        <f>AC67+AE67</f>
        <v>0</v>
      </c>
      <c r="AG67" s="218" t="str">
        <f>IFERROR(+AF67/$AF72,"")</f>
        <v/>
      </c>
    </row>
    <row r="68" spans="3:33">
      <c r="C68" s="49"/>
      <c r="D68" s="50"/>
      <c r="E68" s="162">
        <f t="shared" si="21"/>
        <v>0</v>
      </c>
      <c r="F68" s="160"/>
      <c r="G68" s="160"/>
      <c r="H68" s="160"/>
      <c r="I68" s="160"/>
      <c r="J68" s="17"/>
      <c r="K68" s="17"/>
      <c r="L68" s="213"/>
      <c r="M68" s="213"/>
      <c r="N68" s="175">
        <f t="shared" si="22"/>
        <v>0</v>
      </c>
      <c r="O68" s="173">
        <f t="shared" si="23"/>
        <v>0</v>
      </c>
      <c r="P68" s="162">
        <f t="shared" si="19"/>
        <v>0</v>
      </c>
      <c r="T68" s="143">
        <f t="shared" si="17"/>
        <v>0</v>
      </c>
      <c r="Y68" t="str">
        <f t="shared" si="20"/>
        <v xml:space="preserve">POCMP -  - </v>
      </c>
      <c r="AB68" s="32" t="s">
        <v>24</v>
      </c>
      <c r="AC68" s="55">
        <f>+AD68*$AC65</f>
        <v>0</v>
      </c>
      <c r="AD68" s="223"/>
      <c r="AE68" s="33"/>
      <c r="AF68" s="59">
        <f t="shared" ref="AF68" si="26">AC68+AE68</f>
        <v>0</v>
      </c>
      <c r="AG68" s="218" t="str">
        <f>IFERROR(+AF68/$AF72,"")</f>
        <v/>
      </c>
    </row>
    <row r="69" spans="3:33">
      <c r="C69" s="49"/>
      <c r="D69" s="50"/>
      <c r="E69" s="162">
        <f t="shared" si="21"/>
        <v>0</v>
      </c>
      <c r="F69" s="160"/>
      <c r="G69" s="160"/>
      <c r="H69" s="160"/>
      <c r="I69" s="160"/>
      <c r="J69" s="17"/>
      <c r="K69" s="17"/>
      <c r="L69" s="213"/>
      <c r="M69" s="213"/>
      <c r="N69" s="175">
        <f t="shared" si="22"/>
        <v>0</v>
      </c>
      <c r="O69" s="173">
        <f t="shared" si="23"/>
        <v>0</v>
      </c>
      <c r="P69" s="162">
        <f t="shared" si="19"/>
        <v>0</v>
      </c>
      <c r="T69" s="143">
        <f t="shared" si="17"/>
        <v>0</v>
      </c>
      <c r="Y69" t="str">
        <f t="shared" si="20"/>
        <v xml:space="preserve">POCMP -  - </v>
      </c>
      <c r="AB69" s="32" t="s">
        <v>26</v>
      </c>
      <c r="AC69" s="55">
        <f>+AD69*$AC65</f>
        <v>0</v>
      </c>
      <c r="AD69" s="223"/>
      <c r="AE69" s="33"/>
      <c r="AF69" s="59">
        <f>AC69+AE69</f>
        <v>0</v>
      </c>
      <c r="AG69" s="218" t="str">
        <f>IFERROR(+AF69/$AF72,"")</f>
        <v/>
      </c>
    </row>
    <row r="70" spans="3:33">
      <c r="C70" s="49"/>
      <c r="D70" s="50"/>
      <c r="E70" s="162">
        <f t="shared" si="21"/>
        <v>0</v>
      </c>
      <c r="F70" s="160"/>
      <c r="G70" s="160"/>
      <c r="H70" s="160"/>
      <c r="I70" s="160"/>
      <c r="J70" s="17"/>
      <c r="K70" s="17"/>
      <c r="L70" s="213"/>
      <c r="M70" s="213"/>
      <c r="N70" s="175">
        <f t="shared" si="22"/>
        <v>0</v>
      </c>
      <c r="O70" s="173">
        <f t="shared" si="23"/>
        <v>0</v>
      </c>
      <c r="P70" s="162">
        <f t="shared" si="19"/>
        <v>0</v>
      </c>
      <c r="T70" s="143">
        <f t="shared" si="17"/>
        <v>0</v>
      </c>
      <c r="Y70" t="str">
        <f t="shared" si="20"/>
        <v xml:space="preserve">POCMP -  - </v>
      </c>
      <c r="AB70" s="32" t="s">
        <v>28</v>
      </c>
      <c r="AC70" s="55">
        <f>+AD70*$AC65</f>
        <v>0</v>
      </c>
      <c r="AD70" s="223"/>
      <c r="AE70" s="33"/>
      <c r="AF70" s="59">
        <f t="shared" ref="AF70" si="27">AC70+AE70</f>
        <v>0</v>
      </c>
      <c r="AG70" s="218" t="str">
        <f>IFERROR(+AF70/$AF72,"")</f>
        <v/>
      </c>
    </row>
    <row r="71" spans="3:33">
      <c r="C71" s="49"/>
      <c r="D71" s="50"/>
      <c r="E71" s="162">
        <f t="shared" si="21"/>
        <v>0</v>
      </c>
      <c r="F71" s="160"/>
      <c r="G71" s="160"/>
      <c r="H71" s="160"/>
      <c r="I71" s="160"/>
      <c r="J71" s="17"/>
      <c r="K71" s="17"/>
      <c r="L71" s="213"/>
      <c r="M71" s="213"/>
      <c r="N71" s="175">
        <f t="shared" si="22"/>
        <v>0</v>
      </c>
      <c r="O71" s="173">
        <f t="shared" si="23"/>
        <v>0</v>
      </c>
      <c r="P71" s="162">
        <f t="shared" si="19"/>
        <v>0</v>
      </c>
      <c r="T71" s="143">
        <f t="shared" si="17"/>
        <v>0</v>
      </c>
      <c r="Y71" t="str">
        <f t="shared" si="20"/>
        <v xml:space="preserve">POCMP -  - </v>
      </c>
      <c r="AB71" s="32" t="s">
        <v>30</v>
      </c>
      <c r="AC71" s="55">
        <f>+AD71*$AC65</f>
        <v>0</v>
      </c>
      <c r="AD71" s="223"/>
      <c r="AE71" s="33"/>
      <c r="AF71" s="59">
        <f>AC71+AE71</f>
        <v>0</v>
      </c>
      <c r="AG71" s="218" t="str">
        <f>IFERROR(+AF71/$AF$48,"")</f>
        <v/>
      </c>
    </row>
    <row r="72" spans="3:33" ht="15" thickBot="1">
      <c r="C72" s="49"/>
      <c r="D72" s="50"/>
      <c r="E72" s="162">
        <f t="shared" si="21"/>
        <v>0</v>
      </c>
      <c r="F72" s="160"/>
      <c r="G72" s="160"/>
      <c r="H72" s="160"/>
      <c r="I72" s="160"/>
      <c r="J72" s="17"/>
      <c r="K72" s="17"/>
      <c r="L72" s="213"/>
      <c r="M72" s="213"/>
      <c r="N72" s="175">
        <f t="shared" si="22"/>
        <v>0</v>
      </c>
      <c r="O72" s="173">
        <f t="shared" si="23"/>
        <v>0</v>
      </c>
      <c r="P72" s="162">
        <f t="shared" si="19"/>
        <v>0</v>
      </c>
      <c r="T72" s="143">
        <f t="shared" si="17"/>
        <v>0</v>
      </c>
      <c r="Y72" t="str">
        <f t="shared" si="20"/>
        <v xml:space="preserve">POCMP -  - </v>
      </c>
      <c r="AB72" s="32" t="s">
        <v>31</v>
      </c>
      <c r="AC72" s="56">
        <f>SUM(AC66:AC71)</f>
        <v>0</v>
      </c>
      <c r="AD72" s="225">
        <f>SUM(AD66:AD71)</f>
        <v>0</v>
      </c>
      <c r="AE72" s="142">
        <f>SUM(AE66:AE71)</f>
        <v>0</v>
      </c>
      <c r="AF72" s="56">
        <f>SUM(AF66:AF71)</f>
        <v>0</v>
      </c>
      <c r="AG72" s="210">
        <f>SUM(AG66:AG71)</f>
        <v>0</v>
      </c>
    </row>
    <row r="73" spans="3:33" ht="15.5" thickTop="1" thickBot="1">
      <c r="C73" s="49"/>
      <c r="D73" s="50"/>
      <c r="E73" s="162">
        <f t="shared" si="21"/>
        <v>0</v>
      </c>
      <c r="F73" s="160"/>
      <c r="G73" s="160"/>
      <c r="H73" s="160"/>
      <c r="I73" s="160"/>
      <c r="J73" s="17"/>
      <c r="K73" s="17"/>
      <c r="L73" s="213"/>
      <c r="M73" s="213"/>
      <c r="N73" s="175">
        <f t="shared" si="22"/>
        <v>0</v>
      </c>
      <c r="O73" s="173">
        <f t="shared" si="23"/>
        <v>0</v>
      </c>
      <c r="P73" s="162">
        <f t="shared" si="19"/>
        <v>0</v>
      </c>
      <c r="T73" s="143">
        <f t="shared" si="17"/>
        <v>0</v>
      </c>
      <c r="Y73" t="str">
        <f t="shared" si="20"/>
        <v xml:space="preserve">POCMP -  - </v>
      </c>
      <c r="AB73" s="204" t="str">
        <f>AB61</f>
        <v>Enter applicable values in blue cells</v>
      </c>
      <c r="AC73" s="37"/>
      <c r="AD73" s="37"/>
      <c r="AE73" s="37"/>
      <c r="AF73" s="37"/>
      <c r="AG73" s="38"/>
    </row>
    <row r="74" spans="3:33" ht="15" thickBot="1">
      <c r="C74" s="49"/>
      <c r="D74" s="50"/>
      <c r="E74" s="162">
        <f t="shared" si="21"/>
        <v>0</v>
      </c>
      <c r="F74" s="160"/>
      <c r="G74" s="160"/>
      <c r="H74" s="160"/>
      <c r="I74" s="160"/>
      <c r="J74" s="17"/>
      <c r="K74" s="17"/>
      <c r="L74" s="213"/>
      <c r="M74" s="213"/>
      <c r="N74" s="175">
        <f t="shared" si="22"/>
        <v>0</v>
      </c>
      <c r="O74" s="173">
        <f t="shared" si="23"/>
        <v>0</v>
      </c>
      <c r="P74" s="162">
        <f t="shared" si="19"/>
        <v>0</v>
      </c>
      <c r="T74" s="143">
        <f t="shared" si="17"/>
        <v>0</v>
      </c>
      <c r="Y74" t="str">
        <f t="shared" si="20"/>
        <v xml:space="preserve">POCMP -  - </v>
      </c>
    </row>
    <row r="75" spans="3:33">
      <c r="C75" s="49"/>
      <c r="D75" s="50"/>
      <c r="E75" s="162">
        <f t="shared" si="21"/>
        <v>0</v>
      </c>
      <c r="F75" s="160"/>
      <c r="G75" s="160"/>
      <c r="H75" s="160"/>
      <c r="I75" s="160"/>
      <c r="J75" s="17"/>
      <c r="K75" s="17"/>
      <c r="L75" s="213"/>
      <c r="M75" s="213"/>
      <c r="N75" s="175">
        <f t="shared" si="22"/>
        <v>0</v>
      </c>
      <c r="O75" s="173">
        <f t="shared" si="23"/>
        <v>0</v>
      </c>
      <c r="P75" s="162">
        <f t="shared" si="19"/>
        <v>0</v>
      </c>
      <c r="T75" s="143">
        <f t="shared" si="17"/>
        <v>0</v>
      </c>
      <c r="Y75" t="str">
        <f t="shared" si="20"/>
        <v xml:space="preserve">POCMP -  - </v>
      </c>
      <c r="AB75" s="11" t="s">
        <v>2</v>
      </c>
      <c r="AC75" s="12"/>
      <c r="AD75" s="147"/>
      <c r="AE75" s="13"/>
      <c r="AF75" s="13"/>
      <c r="AG75" s="153"/>
    </row>
    <row r="76" spans="3:33">
      <c r="C76" s="49"/>
      <c r="D76" s="50"/>
      <c r="E76" s="162">
        <f t="shared" si="21"/>
        <v>0</v>
      </c>
      <c r="F76" s="160"/>
      <c r="G76" s="160"/>
      <c r="H76" s="160"/>
      <c r="I76" s="160"/>
      <c r="J76" s="17"/>
      <c r="K76" s="17"/>
      <c r="L76" s="213"/>
      <c r="M76" s="213"/>
      <c r="N76" s="175">
        <f t="shared" si="22"/>
        <v>0</v>
      </c>
      <c r="O76" s="173">
        <f t="shared" si="23"/>
        <v>0</v>
      </c>
      <c r="P76" s="162">
        <f t="shared" si="19"/>
        <v>0</v>
      </c>
      <c r="T76" s="143">
        <f t="shared" si="17"/>
        <v>0</v>
      </c>
      <c r="Y76" t="str">
        <f t="shared" si="20"/>
        <v xml:space="preserve">POCMP -  - </v>
      </c>
      <c r="AB76" s="20"/>
      <c r="AC76" s="21" t="s">
        <v>6</v>
      </c>
      <c r="AD76" s="148" t="s">
        <v>7</v>
      </c>
      <c r="AE76" s="23" t="s">
        <v>8</v>
      </c>
      <c r="AF76" s="24" t="s">
        <v>9</v>
      </c>
      <c r="AG76" s="154" t="s">
        <v>10</v>
      </c>
    </row>
    <row r="77" spans="3:33">
      <c r="C77" s="49"/>
      <c r="D77" s="50"/>
      <c r="E77" s="162">
        <f t="shared" si="21"/>
        <v>0</v>
      </c>
      <c r="F77" s="160"/>
      <c r="G77" s="160"/>
      <c r="H77" s="160"/>
      <c r="I77" s="160"/>
      <c r="J77" s="17"/>
      <c r="K77" s="17"/>
      <c r="L77" s="213"/>
      <c r="M77" s="213"/>
      <c r="N77" s="175">
        <f t="shared" si="22"/>
        <v>0</v>
      </c>
      <c r="O77" s="173">
        <f t="shared" si="23"/>
        <v>0</v>
      </c>
      <c r="P77" s="162">
        <f t="shared" si="19"/>
        <v>0</v>
      </c>
      <c r="T77" s="143">
        <f t="shared" si="17"/>
        <v>0</v>
      </c>
      <c r="Y77" t="str">
        <f t="shared" si="20"/>
        <v xml:space="preserve">POCMP -  - </v>
      </c>
      <c r="AB77" s="27"/>
      <c r="AC77" s="28"/>
      <c r="AD77" s="149"/>
      <c r="AE77" s="61">
        <f>SUM(AE78:AE83)</f>
        <v>0</v>
      </c>
      <c r="AF77" s="61">
        <f>AC77+AE84</f>
        <v>0</v>
      </c>
      <c r="AG77" s="155"/>
    </row>
    <row r="78" spans="3:33">
      <c r="C78" s="49"/>
      <c r="D78" s="50"/>
      <c r="E78" s="162">
        <f t="shared" si="21"/>
        <v>0</v>
      </c>
      <c r="F78" s="160"/>
      <c r="G78" s="160"/>
      <c r="H78" s="160"/>
      <c r="I78" s="160"/>
      <c r="J78" s="17"/>
      <c r="K78" s="17"/>
      <c r="L78" s="213"/>
      <c r="M78" s="213"/>
      <c r="N78" s="175">
        <f t="shared" si="22"/>
        <v>0</v>
      </c>
      <c r="O78" s="173">
        <f t="shared" si="23"/>
        <v>0</v>
      </c>
      <c r="P78" s="162">
        <f t="shared" si="19"/>
        <v>0</v>
      </c>
      <c r="T78" s="143">
        <f t="shared" si="17"/>
        <v>0</v>
      </c>
      <c r="Y78" t="str">
        <f t="shared" si="20"/>
        <v xml:space="preserve">POCMP -  - </v>
      </c>
      <c r="AB78" s="32" t="s">
        <v>18</v>
      </c>
      <c r="AC78" s="55">
        <f>+AD78*$AC77</f>
        <v>0</v>
      </c>
      <c r="AD78" s="223"/>
      <c r="AE78" s="33"/>
      <c r="AF78" s="59">
        <f>AC78+AE78</f>
        <v>0</v>
      </c>
      <c r="AG78" s="218" t="str">
        <f>IFERROR(+AF78/$AF84,"")</f>
        <v/>
      </c>
    </row>
    <row r="79" spans="3:33">
      <c r="C79" s="49"/>
      <c r="D79" s="50"/>
      <c r="E79" s="162">
        <f t="shared" si="21"/>
        <v>0</v>
      </c>
      <c r="F79" s="160"/>
      <c r="G79" s="160"/>
      <c r="H79" s="160"/>
      <c r="I79" s="160"/>
      <c r="J79" s="17"/>
      <c r="K79" s="17"/>
      <c r="L79" s="213"/>
      <c r="M79" s="213"/>
      <c r="N79" s="175">
        <f t="shared" si="22"/>
        <v>0</v>
      </c>
      <c r="O79" s="173">
        <f t="shared" si="23"/>
        <v>0</v>
      </c>
      <c r="P79" s="162">
        <f t="shared" si="19"/>
        <v>0</v>
      </c>
      <c r="T79" s="143">
        <f t="shared" si="17"/>
        <v>0</v>
      </c>
      <c r="Y79" t="str">
        <f t="shared" si="20"/>
        <v xml:space="preserve">POCMP -  - </v>
      </c>
      <c r="AB79" s="32" t="s">
        <v>22</v>
      </c>
      <c r="AC79" s="55">
        <f>+AD79*$AC77</f>
        <v>0</v>
      </c>
      <c r="AD79" s="223"/>
      <c r="AE79" s="33"/>
      <c r="AF79" s="59">
        <f>AC79+AE79</f>
        <v>0</v>
      </c>
      <c r="AG79" s="218" t="str">
        <f>IFERROR(+AF79/$AF84,"")</f>
        <v/>
      </c>
    </row>
    <row r="80" spans="3:33">
      <c r="C80" s="49"/>
      <c r="D80" s="50"/>
      <c r="E80" s="162">
        <f t="shared" si="21"/>
        <v>0</v>
      </c>
      <c r="F80" s="160"/>
      <c r="G80" s="160"/>
      <c r="H80" s="160"/>
      <c r="I80" s="160"/>
      <c r="J80" s="17"/>
      <c r="K80" s="17"/>
      <c r="L80" s="213"/>
      <c r="M80" s="213"/>
      <c r="N80" s="175">
        <f t="shared" si="22"/>
        <v>0</v>
      </c>
      <c r="O80" s="173">
        <f t="shared" si="23"/>
        <v>0</v>
      </c>
      <c r="P80" s="162">
        <f t="shared" ref="P80:P111" si="28">ROUND(+(D80*M80)-(C80*L80),2)</f>
        <v>0</v>
      </c>
      <c r="T80" s="143">
        <f t="shared" si="17"/>
        <v>0</v>
      </c>
      <c r="Y80" t="str">
        <f t="shared" ref="Y80:Y111" si="29">_xlfn.CONCAT("POCMP - ",G80," - ",H80)</f>
        <v xml:space="preserve">POCMP -  - </v>
      </c>
      <c r="AB80" s="32" t="s">
        <v>24</v>
      </c>
      <c r="AC80" s="55">
        <f>+AD80*$AC77</f>
        <v>0</v>
      </c>
      <c r="AD80" s="223"/>
      <c r="AE80" s="33"/>
      <c r="AF80" s="59">
        <f t="shared" ref="AF80" si="30">AC80+AE80</f>
        <v>0</v>
      </c>
      <c r="AG80" s="218" t="str">
        <f>IFERROR(+AF80/$AF84,"")</f>
        <v/>
      </c>
    </row>
    <row r="81" spans="3:33">
      <c r="C81" s="49"/>
      <c r="D81" s="50"/>
      <c r="E81" s="162">
        <f t="shared" si="21"/>
        <v>0</v>
      </c>
      <c r="F81" s="160"/>
      <c r="G81" s="160"/>
      <c r="H81" s="160"/>
      <c r="I81" s="160"/>
      <c r="J81" s="17"/>
      <c r="K81" s="17"/>
      <c r="L81" s="213"/>
      <c r="M81" s="213"/>
      <c r="N81" s="175">
        <f t="shared" si="22"/>
        <v>0</v>
      </c>
      <c r="O81" s="173">
        <f t="shared" si="23"/>
        <v>0</v>
      </c>
      <c r="P81" s="162">
        <f t="shared" si="28"/>
        <v>0</v>
      </c>
      <c r="T81" s="143">
        <f t="shared" si="17"/>
        <v>0</v>
      </c>
      <c r="Y81" t="str">
        <f t="shared" si="29"/>
        <v xml:space="preserve">POCMP -  - </v>
      </c>
      <c r="AB81" s="32" t="s">
        <v>26</v>
      </c>
      <c r="AC81" s="55">
        <f>+AD81*$AC77</f>
        <v>0</v>
      </c>
      <c r="AD81" s="223"/>
      <c r="AE81" s="33"/>
      <c r="AF81" s="59">
        <f>AC81+AE81</f>
        <v>0</v>
      </c>
      <c r="AG81" s="218" t="str">
        <f>IFERROR(+AF81/$AF84,"")</f>
        <v/>
      </c>
    </row>
    <row r="82" spans="3:33">
      <c r="C82" s="49"/>
      <c r="D82" s="50"/>
      <c r="E82" s="162">
        <f t="shared" si="21"/>
        <v>0</v>
      </c>
      <c r="F82" s="160"/>
      <c r="G82" s="160"/>
      <c r="H82" s="160"/>
      <c r="I82" s="160"/>
      <c r="J82" s="17"/>
      <c r="K82" s="17"/>
      <c r="L82" s="213"/>
      <c r="M82" s="213"/>
      <c r="N82" s="175">
        <f t="shared" si="22"/>
        <v>0</v>
      </c>
      <c r="O82" s="173">
        <f t="shared" si="23"/>
        <v>0</v>
      </c>
      <c r="P82" s="162">
        <f t="shared" si="28"/>
        <v>0</v>
      </c>
      <c r="T82" s="143">
        <f t="shared" si="17"/>
        <v>0</v>
      </c>
      <c r="Y82" t="str">
        <f t="shared" si="29"/>
        <v xml:space="preserve">POCMP -  - </v>
      </c>
      <c r="AB82" s="32" t="s">
        <v>28</v>
      </c>
      <c r="AC82" s="55">
        <f>+AD82*$AC77</f>
        <v>0</v>
      </c>
      <c r="AD82" s="223"/>
      <c r="AE82" s="33"/>
      <c r="AF82" s="59">
        <f t="shared" ref="AF82" si="31">AC82+AE82</f>
        <v>0</v>
      </c>
      <c r="AG82" s="218" t="str">
        <f>IFERROR(+AF82/$AF84,"")</f>
        <v/>
      </c>
    </row>
    <row r="83" spans="3:33">
      <c r="C83" s="49"/>
      <c r="D83" s="50"/>
      <c r="E83" s="162">
        <f t="shared" si="21"/>
        <v>0</v>
      </c>
      <c r="F83" s="160"/>
      <c r="G83" s="160"/>
      <c r="H83" s="160"/>
      <c r="I83" s="160"/>
      <c r="J83" s="17"/>
      <c r="K83" s="17"/>
      <c r="L83" s="213"/>
      <c r="M83" s="213"/>
      <c r="N83" s="175">
        <f t="shared" si="22"/>
        <v>0</v>
      </c>
      <c r="O83" s="173">
        <f t="shared" si="23"/>
        <v>0</v>
      </c>
      <c r="P83" s="162">
        <f t="shared" si="28"/>
        <v>0</v>
      </c>
      <c r="T83" s="143">
        <f t="shared" si="17"/>
        <v>0</v>
      </c>
      <c r="Y83" t="str">
        <f t="shared" si="29"/>
        <v xml:space="preserve">POCMP -  - </v>
      </c>
      <c r="AB83" s="32" t="s">
        <v>30</v>
      </c>
      <c r="AC83" s="55">
        <f>+AD83*$AC77</f>
        <v>0</v>
      </c>
      <c r="AD83" s="223"/>
      <c r="AE83" s="33"/>
      <c r="AF83" s="59">
        <f>AC83+AE83</f>
        <v>0</v>
      </c>
      <c r="AG83" s="218" t="str">
        <f>IFERROR(+AF83/$AF$48,"")</f>
        <v/>
      </c>
    </row>
    <row r="84" spans="3:33" ht="15" thickBot="1">
      <c r="C84" s="49"/>
      <c r="D84" s="50"/>
      <c r="E84" s="162">
        <f t="shared" si="21"/>
        <v>0</v>
      </c>
      <c r="F84" s="160"/>
      <c r="G84" s="160"/>
      <c r="H84" s="160"/>
      <c r="I84" s="160"/>
      <c r="J84" s="17"/>
      <c r="K84" s="17"/>
      <c r="L84" s="213"/>
      <c r="M84" s="213"/>
      <c r="N84" s="175">
        <f t="shared" si="22"/>
        <v>0</v>
      </c>
      <c r="O84" s="173">
        <f t="shared" si="23"/>
        <v>0</v>
      </c>
      <c r="P84" s="162">
        <f t="shared" si="28"/>
        <v>0</v>
      </c>
      <c r="T84" s="143">
        <f t="shared" si="17"/>
        <v>0</v>
      </c>
      <c r="Y84" t="str">
        <f t="shared" si="29"/>
        <v xml:space="preserve">POCMP -  - </v>
      </c>
      <c r="AB84" s="32" t="s">
        <v>31</v>
      </c>
      <c r="AC84" s="56">
        <f>SUM(AC78:AC83)</f>
        <v>0</v>
      </c>
      <c r="AD84" s="225">
        <f>SUM(AD78:AD83)</f>
        <v>0</v>
      </c>
      <c r="AE84" s="142">
        <f>SUM(AE78:AE83)</f>
        <v>0</v>
      </c>
      <c r="AF84" s="56">
        <f>SUM(AF78:AF83)</f>
        <v>0</v>
      </c>
      <c r="AG84" s="210">
        <f>SUM(AG78:AG83)</f>
        <v>0</v>
      </c>
    </row>
    <row r="85" spans="3:33" ht="15.5" thickTop="1" thickBot="1">
      <c r="C85" s="49"/>
      <c r="D85" s="50"/>
      <c r="E85" s="162">
        <f t="shared" si="21"/>
        <v>0</v>
      </c>
      <c r="F85" s="160"/>
      <c r="G85" s="160"/>
      <c r="H85" s="160"/>
      <c r="I85" s="160"/>
      <c r="J85" s="17"/>
      <c r="K85" s="17"/>
      <c r="L85" s="213"/>
      <c r="M85" s="213"/>
      <c r="N85" s="175">
        <f t="shared" si="22"/>
        <v>0</v>
      </c>
      <c r="O85" s="173">
        <f t="shared" si="23"/>
        <v>0</v>
      </c>
      <c r="P85" s="162">
        <f t="shared" si="28"/>
        <v>0</v>
      </c>
      <c r="T85" s="143">
        <f t="shared" si="17"/>
        <v>0</v>
      </c>
      <c r="Y85" t="str">
        <f t="shared" si="29"/>
        <v xml:space="preserve">POCMP -  - </v>
      </c>
      <c r="AB85" s="204" t="str">
        <f>AB73</f>
        <v>Enter applicable values in blue cells</v>
      </c>
      <c r="AC85" s="37"/>
      <c r="AD85" s="37"/>
      <c r="AE85" s="37"/>
      <c r="AF85" s="37"/>
      <c r="AG85" s="38"/>
    </row>
    <row r="86" spans="3:33" ht="15" thickBot="1">
      <c r="C86" s="49"/>
      <c r="D86" s="50"/>
      <c r="E86" s="162">
        <f t="shared" si="21"/>
        <v>0</v>
      </c>
      <c r="F86" s="160"/>
      <c r="G86" s="160"/>
      <c r="H86" s="160"/>
      <c r="I86" s="160"/>
      <c r="J86" s="17"/>
      <c r="K86" s="17"/>
      <c r="L86" s="213"/>
      <c r="M86" s="213"/>
      <c r="N86" s="175">
        <f t="shared" si="22"/>
        <v>0</v>
      </c>
      <c r="O86" s="173">
        <f t="shared" si="23"/>
        <v>0</v>
      </c>
      <c r="P86" s="162">
        <f t="shared" si="28"/>
        <v>0</v>
      </c>
      <c r="T86" s="143">
        <f t="shared" si="17"/>
        <v>0</v>
      </c>
      <c r="Y86" t="str">
        <f t="shared" si="29"/>
        <v xml:space="preserve">POCMP -  - </v>
      </c>
    </row>
    <row r="87" spans="3:33">
      <c r="C87" s="49"/>
      <c r="D87" s="50"/>
      <c r="E87" s="162">
        <f t="shared" si="21"/>
        <v>0</v>
      </c>
      <c r="F87" s="160"/>
      <c r="G87" s="160"/>
      <c r="H87" s="160"/>
      <c r="I87" s="160"/>
      <c r="J87" s="17"/>
      <c r="K87" s="17"/>
      <c r="L87" s="213"/>
      <c r="M87" s="213"/>
      <c r="N87" s="175">
        <f t="shared" si="22"/>
        <v>0</v>
      </c>
      <c r="O87" s="173">
        <f t="shared" si="23"/>
        <v>0</v>
      </c>
      <c r="P87" s="162">
        <f t="shared" si="28"/>
        <v>0</v>
      </c>
      <c r="T87" s="143">
        <f t="shared" si="17"/>
        <v>0</v>
      </c>
      <c r="Y87" t="str">
        <f t="shared" si="29"/>
        <v xml:space="preserve">POCMP -  - </v>
      </c>
      <c r="AB87" s="11" t="s">
        <v>2</v>
      </c>
      <c r="AC87" s="12"/>
      <c r="AD87" s="147"/>
      <c r="AE87" s="13"/>
      <c r="AF87" s="13"/>
      <c r="AG87" s="153"/>
    </row>
    <row r="88" spans="3:33">
      <c r="C88" s="49"/>
      <c r="D88" s="50"/>
      <c r="E88" s="162">
        <f t="shared" si="21"/>
        <v>0</v>
      </c>
      <c r="F88" s="160"/>
      <c r="G88" s="160"/>
      <c r="H88" s="160"/>
      <c r="I88" s="160"/>
      <c r="J88" s="17"/>
      <c r="K88" s="17"/>
      <c r="L88" s="213"/>
      <c r="M88" s="213"/>
      <c r="N88" s="175">
        <f t="shared" si="22"/>
        <v>0</v>
      </c>
      <c r="O88" s="173">
        <f t="shared" si="23"/>
        <v>0</v>
      </c>
      <c r="P88" s="162">
        <f t="shared" si="28"/>
        <v>0</v>
      </c>
      <c r="T88" s="143">
        <f t="shared" si="17"/>
        <v>0</v>
      </c>
      <c r="Y88" t="str">
        <f t="shared" si="29"/>
        <v xml:space="preserve">POCMP -  - </v>
      </c>
      <c r="AB88" s="20"/>
      <c r="AC88" s="21" t="s">
        <v>6</v>
      </c>
      <c r="AD88" s="148" t="s">
        <v>7</v>
      </c>
      <c r="AE88" s="23" t="s">
        <v>8</v>
      </c>
      <c r="AF88" s="24" t="s">
        <v>9</v>
      </c>
      <c r="AG88" s="154" t="s">
        <v>10</v>
      </c>
    </row>
    <row r="89" spans="3:33">
      <c r="C89" s="49"/>
      <c r="D89" s="50"/>
      <c r="E89" s="162">
        <f t="shared" si="21"/>
        <v>0</v>
      </c>
      <c r="F89" s="160"/>
      <c r="G89" s="160"/>
      <c r="H89" s="160"/>
      <c r="I89" s="160"/>
      <c r="J89" s="17"/>
      <c r="K89" s="17"/>
      <c r="L89" s="213"/>
      <c r="M89" s="213"/>
      <c r="N89" s="175">
        <f t="shared" si="22"/>
        <v>0</v>
      </c>
      <c r="O89" s="173">
        <f t="shared" si="23"/>
        <v>0</v>
      </c>
      <c r="P89" s="162">
        <f t="shared" si="28"/>
        <v>0</v>
      </c>
      <c r="T89" s="143">
        <f t="shared" si="17"/>
        <v>0</v>
      </c>
      <c r="Y89" t="str">
        <f t="shared" si="29"/>
        <v xml:space="preserve">POCMP -  - </v>
      </c>
      <c r="AB89" s="27"/>
      <c r="AC89" s="28"/>
      <c r="AD89" s="149"/>
      <c r="AE89" s="61">
        <f>SUM(AE90:AE95)</f>
        <v>0</v>
      </c>
      <c r="AF89" s="61">
        <f>AC89+AE96</f>
        <v>0</v>
      </c>
      <c r="AG89" s="155"/>
    </row>
    <row r="90" spans="3:33">
      <c r="C90" s="49"/>
      <c r="D90" s="50"/>
      <c r="E90" s="162">
        <f t="shared" si="21"/>
        <v>0</v>
      </c>
      <c r="F90" s="160"/>
      <c r="G90" s="160"/>
      <c r="H90" s="160"/>
      <c r="I90" s="160"/>
      <c r="J90" s="17"/>
      <c r="K90" s="17"/>
      <c r="L90" s="213"/>
      <c r="M90" s="213"/>
      <c r="N90" s="175">
        <f t="shared" si="22"/>
        <v>0</v>
      </c>
      <c r="O90" s="173">
        <f t="shared" si="23"/>
        <v>0</v>
      </c>
      <c r="P90" s="162">
        <f t="shared" si="28"/>
        <v>0</v>
      </c>
      <c r="T90" s="143">
        <f t="shared" si="17"/>
        <v>0</v>
      </c>
      <c r="Y90" t="str">
        <f t="shared" si="29"/>
        <v xml:space="preserve">POCMP -  - </v>
      </c>
      <c r="AB90" s="32" t="s">
        <v>18</v>
      </c>
      <c r="AC90" s="55">
        <f>+AD90*$AC89</f>
        <v>0</v>
      </c>
      <c r="AD90" s="223"/>
      <c r="AE90" s="33"/>
      <c r="AF90" s="59">
        <f>AC90+AE90</f>
        <v>0</v>
      </c>
      <c r="AG90" s="218" t="str">
        <f>IFERROR(+AF90/$AF96,"")</f>
        <v/>
      </c>
    </row>
    <row r="91" spans="3:33">
      <c r="C91" s="49"/>
      <c r="D91" s="50"/>
      <c r="E91" s="162">
        <f t="shared" si="21"/>
        <v>0</v>
      </c>
      <c r="F91" s="160"/>
      <c r="G91" s="160"/>
      <c r="H91" s="160"/>
      <c r="I91" s="160"/>
      <c r="J91" s="17"/>
      <c r="K91" s="17"/>
      <c r="L91" s="213"/>
      <c r="M91" s="213"/>
      <c r="N91" s="175">
        <f t="shared" si="22"/>
        <v>0</v>
      </c>
      <c r="O91" s="173">
        <f t="shared" si="23"/>
        <v>0</v>
      </c>
      <c r="P91" s="162">
        <f t="shared" si="28"/>
        <v>0</v>
      </c>
      <c r="T91" s="143">
        <f t="shared" si="17"/>
        <v>0</v>
      </c>
      <c r="Y91" t="str">
        <f t="shared" si="29"/>
        <v xml:space="preserve">POCMP -  - </v>
      </c>
      <c r="AB91" s="32" t="s">
        <v>22</v>
      </c>
      <c r="AC91" s="55">
        <f>+AD91*$AC89</f>
        <v>0</v>
      </c>
      <c r="AD91" s="223"/>
      <c r="AE91" s="33"/>
      <c r="AF91" s="59">
        <f>AC91+AE91</f>
        <v>0</v>
      </c>
      <c r="AG91" s="218" t="str">
        <f>IFERROR(+AF91/$AF96,"")</f>
        <v/>
      </c>
    </row>
    <row r="92" spans="3:33">
      <c r="C92" s="49"/>
      <c r="D92" s="50"/>
      <c r="E92" s="162">
        <f t="shared" si="21"/>
        <v>0</v>
      </c>
      <c r="F92" s="160"/>
      <c r="G92" s="160"/>
      <c r="H92" s="160"/>
      <c r="I92" s="160"/>
      <c r="J92" s="17"/>
      <c r="K92" s="17"/>
      <c r="L92" s="213"/>
      <c r="M92" s="213"/>
      <c r="N92" s="175">
        <f t="shared" si="22"/>
        <v>0</v>
      </c>
      <c r="O92" s="173">
        <f t="shared" si="23"/>
        <v>0</v>
      </c>
      <c r="P92" s="162">
        <f t="shared" si="28"/>
        <v>0</v>
      </c>
      <c r="T92" s="143">
        <f t="shared" si="17"/>
        <v>0</v>
      </c>
      <c r="Y92" t="str">
        <f t="shared" si="29"/>
        <v xml:space="preserve">POCMP -  - </v>
      </c>
      <c r="AB92" s="32" t="s">
        <v>24</v>
      </c>
      <c r="AC92" s="55">
        <f>+AD92*$AC89</f>
        <v>0</v>
      </c>
      <c r="AD92" s="223"/>
      <c r="AE92" s="33"/>
      <c r="AF92" s="59">
        <f t="shared" ref="AF92" si="32">AC92+AE92</f>
        <v>0</v>
      </c>
      <c r="AG92" s="218" t="str">
        <f>IFERROR(+AF92/$AF96,"")</f>
        <v/>
      </c>
    </row>
    <row r="93" spans="3:33">
      <c r="C93" s="49"/>
      <c r="D93" s="50"/>
      <c r="E93" s="162">
        <f t="shared" si="21"/>
        <v>0</v>
      </c>
      <c r="F93" s="160"/>
      <c r="G93" s="160"/>
      <c r="H93" s="160"/>
      <c r="I93" s="160"/>
      <c r="J93" s="17"/>
      <c r="K93" s="17"/>
      <c r="L93" s="213"/>
      <c r="M93" s="213"/>
      <c r="N93" s="175">
        <f t="shared" si="22"/>
        <v>0</v>
      </c>
      <c r="O93" s="173">
        <f t="shared" si="23"/>
        <v>0</v>
      </c>
      <c r="P93" s="162">
        <f t="shared" si="28"/>
        <v>0</v>
      </c>
      <c r="T93" s="143">
        <f t="shared" si="17"/>
        <v>0</v>
      </c>
      <c r="Y93" t="str">
        <f t="shared" si="29"/>
        <v xml:space="preserve">POCMP -  - </v>
      </c>
      <c r="AB93" s="32" t="s">
        <v>26</v>
      </c>
      <c r="AC93" s="55">
        <f>+AD93*$AC89</f>
        <v>0</v>
      </c>
      <c r="AD93" s="223"/>
      <c r="AE93" s="33"/>
      <c r="AF93" s="59">
        <f>AC93+AE93</f>
        <v>0</v>
      </c>
      <c r="AG93" s="218" t="str">
        <f>IFERROR(+AF93/$AF96,"")</f>
        <v/>
      </c>
    </row>
    <row r="94" spans="3:33">
      <c r="C94" s="49"/>
      <c r="D94" s="50"/>
      <c r="E94" s="162">
        <f t="shared" si="21"/>
        <v>0</v>
      </c>
      <c r="F94" s="160"/>
      <c r="G94" s="160"/>
      <c r="H94" s="160"/>
      <c r="I94" s="160"/>
      <c r="J94" s="17"/>
      <c r="K94" s="17"/>
      <c r="L94" s="213"/>
      <c r="M94" s="213"/>
      <c r="N94" s="175">
        <f t="shared" si="22"/>
        <v>0</v>
      </c>
      <c r="O94" s="173">
        <f t="shared" si="23"/>
        <v>0</v>
      </c>
      <c r="P94" s="162">
        <f t="shared" si="28"/>
        <v>0</v>
      </c>
      <c r="T94" s="143">
        <f t="shared" si="17"/>
        <v>0</v>
      </c>
      <c r="Y94" t="str">
        <f t="shared" si="29"/>
        <v xml:space="preserve">POCMP -  - </v>
      </c>
      <c r="AB94" s="32" t="s">
        <v>28</v>
      </c>
      <c r="AC94" s="55">
        <f>+AD94*$AC89</f>
        <v>0</v>
      </c>
      <c r="AD94" s="223"/>
      <c r="AE94" s="33"/>
      <c r="AF94" s="59">
        <f t="shared" ref="AF94" si="33">AC94+AE94</f>
        <v>0</v>
      </c>
      <c r="AG94" s="218" t="str">
        <f>IFERROR(+AF94/$AF96,"")</f>
        <v/>
      </c>
    </row>
    <row r="95" spans="3:33">
      <c r="C95" s="49"/>
      <c r="D95" s="50"/>
      <c r="E95" s="162">
        <f t="shared" si="21"/>
        <v>0</v>
      </c>
      <c r="F95" s="160"/>
      <c r="G95" s="160"/>
      <c r="H95" s="160"/>
      <c r="I95" s="160"/>
      <c r="J95" s="17"/>
      <c r="K95" s="17"/>
      <c r="L95" s="213"/>
      <c r="M95" s="213"/>
      <c r="N95" s="175">
        <f t="shared" si="22"/>
        <v>0</v>
      </c>
      <c r="O95" s="173">
        <f t="shared" si="23"/>
        <v>0</v>
      </c>
      <c r="P95" s="162">
        <f t="shared" si="28"/>
        <v>0</v>
      </c>
      <c r="T95" s="143">
        <f t="shared" si="17"/>
        <v>0</v>
      </c>
      <c r="Y95" t="str">
        <f t="shared" si="29"/>
        <v xml:space="preserve">POCMP -  - </v>
      </c>
      <c r="AB95" s="32" t="s">
        <v>30</v>
      </c>
      <c r="AC95" s="55">
        <f>+AD95*$AC89</f>
        <v>0</v>
      </c>
      <c r="AD95" s="223"/>
      <c r="AE95" s="33"/>
      <c r="AF95" s="59">
        <f>AC95+AE95</f>
        <v>0</v>
      </c>
      <c r="AG95" s="218" t="str">
        <f>IFERROR(+AF95/$AF$48,"")</f>
        <v/>
      </c>
    </row>
    <row r="96" spans="3:33" ht="15" thickBot="1">
      <c r="C96" s="49"/>
      <c r="D96" s="50"/>
      <c r="E96" s="162">
        <f t="shared" si="21"/>
        <v>0</v>
      </c>
      <c r="F96" s="160"/>
      <c r="G96" s="160"/>
      <c r="H96" s="160"/>
      <c r="I96" s="160"/>
      <c r="J96" s="17"/>
      <c r="K96" s="17"/>
      <c r="L96" s="213"/>
      <c r="M96" s="213"/>
      <c r="N96" s="175">
        <f t="shared" si="22"/>
        <v>0</v>
      </c>
      <c r="O96" s="173">
        <f t="shared" si="23"/>
        <v>0</v>
      </c>
      <c r="P96" s="162">
        <f t="shared" si="28"/>
        <v>0</v>
      </c>
      <c r="T96" s="143">
        <f t="shared" si="17"/>
        <v>0</v>
      </c>
      <c r="Y96" t="str">
        <f t="shared" si="29"/>
        <v xml:space="preserve">POCMP -  - </v>
      </c>
      <c r="AB96" s="32" t="s">
        <v>31</v>
      </c>
      <c r="AC96" s="56">
        <f>SUM(AC90:AC95)</f>
        <v>0</v>
      </c>
      <c r="AD96" s="225">
        <f>SUM(AD90:AD95)</f>
        <v>0</v>
      </c>
      <c r="AE96" s="142">
        <f>SUM(AE90:AE95)</f>
        <v>0</v>
      </c>
      <c r="AF96" s="56">
        <f>SUM(AF90:AF95)</f>
        <v>0</v>
      </c>
      <c r="AG96" s="210">
        <f>SUM(AG90:AG95)</f>
        <v>0</v>
      </c>
    </row>
    <row r="97" spans="3:33" ht="15.5" thickTop="1" thickBot="1">
      <c r="C97" s="49"/>
      <c r="D97" s="50"/>
      <c r="E97" s="162">
        <f t="shared" si="21"/>
        <v>0</v>
      </c>
      <c r="F97" s="160"/>
      <c r="G97" s="160"/>
      <c r="H97" s="160"/>
      <c r="I97" s="160"/>
      <c r="J97" s="17"/>
      <c r="K97" s="17"/>
      <c r="L97" s="213"/>
      <c r="M97" s="213"/>
      <c r="N97" s="175">
        <f t="shared" si="22"/>
        <v>0</v>
      </c>
      <c r="O97" s="173">
        <f t="shared" si="23"/>
        <v>0</v>
      </c>
      <c r="P97" s="162">
        <f t="shared" si="28"/>
        <v>0</v>
      </c>
      <c r="T97" s="143">
        <f t="shared" si="17"/>
        <v>0</v>
      </c>
      <c r="Y97" t="str">
        <f t="shared" si="29"/>
        <v xml:space="preserve">POCMP -  - </v>
      </c>
      <c r="AB97" s="204" t="str">
        <f>AB85</f>
        <v>Enter applicable values in blue cells</v>
      </c>
      <c r="AC97" s="37"/>
      <c r="AD97" s="37"/>
      <c r="AE97" s="37"/>
      <c r="AF97" s="37"/>
      <c r="AG97" s="38"/>
    </row>
    <row r="98" spans="3:33" ht="15" thickBot="1">
      <c r="C98" s="49"/>
      <c r="D98" s="50"/>
      <c r="E98" s="162">
        <f t="shared" si="21"/>
        <v>0</v>
      </c>
      <c r="F98" s="160"/>
      <c r="G98" s="160"/>
      <c r="H98" s="160"/>
      <c r="I98" s="160"/>
      <c r="J98" s="17"/>
      <c r="K98" s="17"/>
      <c r="L98" s="213"/>
      <c r="M98" s="213"/>
      <c r="N98" s="175">
        <f t="shared" si="22"/>
        <v>0</v>
      </c>
      <c r="O98" s="173">
        <f t="shared" si="23"/>
        <v>0</v>
      </c>
      <c r="P98" s="162">
        <f t="shared" si="28"/>
        <v>0</v>
      </c>
      <c r="T98" s="143">
        <f t="shared" si="17"/>
        <v>0</v>
      </c>
      <c r="Y98" t="str">
        <f t="shared" si="29"/>
        <v xml:space="preserve">POCMP -  - </v>
      </c>
    </row>
    <row r="99" spans="3:33">
      <c r="C99" s="49"/>
      <c r="D99" s="50"/>
      <c r="E99" s="162">
        <f t="shared" si="21"/>
        <v>0</v>
      </c>
      <c r="F99" s="160"/>
      <c r="G99" s="160"/>
      <c r="H99" s="160"/>
      <c r="I99" s="160"/>
      <c r="J99" s="17"/>
      <c r="K99" s="17"/>
      <c r="L99" s="213"/>
      <c r="M99" s="213"/>
      <c r="N99" s="175">
        <f t="shared" si="22"/>
        <v>0</v>
      </c>
      <c r="O99" s="173">
        <f t="shared" si="23"/>
        <v>0</v>
      </c>
      <c r="P99" s="162">
        <f t="shared" si="28"/>
        <v>0</v>
      </c>
      <c r="T99" s="143">
        <f t="shared" si="17"/>
        <v>0</v>
      </c>
      <c r="Y99" t="str">
        <f t="shared" si="29"/>
        <v xml:space="preserve">POCMP -  - </v>
      </c>
      <c r="AB99" s="11" t="s">
        <v>2</v>
      </c>
      <c r="AC99" s="12"/>
      <c r="AD99" s="147"/>
      <c r="AE99" s="13"/>
      <c r="AF99" s="13"/>
      <c r="AG99" s="153"/>
    </row>
    <row r="100" spans="3:33">
      <c r="C100" s="49"/>
      <c r="D100" s="50"/>
      <c r="E100" s="162">
        <f t="shared" si="21"/>
        <v>0</v>
      </c>
      <c r="F100" s="160"/>
      <c r="G100" s="160"/>
      <c r="H100" s="160"/>
      <c r="I100" s="160"/>
      <c r="J100" s="17"/>
      <c r="K100" s="17"/>
      <c r="L100" s="213"/>
      <c r="M100" s="213"/>
      <c r="N100" s="175">
        <f t="shared" si="22"/>
        <v>0</v>
      </c>
      <c r="O100" s="173">
        <f t="shared" si="23"/>
        <v>0</v>
      </c>
      <c r="P100" s="162">
        <f t="shared" si="28"/>
        <v>0</v>
      </c>
      <c r="T100" s="143">
        <f t="shared" ref="T100:T158" si="34">LEN(Q100)</f>
        <v>0</v>
      </c>
      <c r="Y100" t="str">
        <f t="shared" si="29"/>
        <v xml:space="preserve">POCMP -  - </v>
      </c>
      <c r="AB100" s="20"/>
      <c r="AC100" s="21" t="s">
        <v>6</v>
      </c>
      <c r="AD100" s="148" t="s">
        <v>7</v>
      </c>
      <c r="AE100" s="23" t="s">
        <v>8</v>
      </c>
      <c r="AF100" s="24" t="s">
        <v>9</v>
      </c>
      <c r="AG100" s="154" t="s">
        <v>10</v>
      </c>
    </row>
    <row r="101" spans="3:33">
      <c r="C101" s="49"/>
      <c r="D101" s="50"/>
      <c r="E101" s="162">
        <f t="shared" ref="E101:E158" si="35">+D101-C101</f>
        <v>0</v>
      </c>
      <c r="F101" s="160"/>
      <c r="G101" s="160"/>
      <c r="H101" s="160"/>
      <c r="I101" s="160"/>
      <c r="J101" s="17"/>
      <c r="K101" s="17"/>
      <c r="L101" s="213"/>
      <c r="M101" s="213"/>
      <c r="N101" s="175">
        <f t="shared" ref="N101:N158" si="36">+M101-L101</f>
        <v>0</v>
      </c>
      <c r="O101" s="173">
        <f t="shared" ref="O101:O158" si="37">N101*100</f>
        <v>0</v>
      </c>
      <c r="P101" s="162">
        <f t="shared" si="28"/>
        <v>0</v>
      </c>
      <c r="T101" s="143">
        <f t="shared" si="34"/>
        <v>0</v>
      </c>
      <c r="Y101" t="str">
        <f t="shared" si="29"/>
        <v xml:space="preserve">POCMP -  - </v>
      </c>
      <c r="AB101" s="27"/>
      <c r="AC101" s="28"/>
      <c r="AD101" s="149"/>
      <c r="AE101" s="61">
        <f>SUM(AE102:AE107)</f>
        <v>0</v>
      </c>
      <c r="AF101" s="61">
        <f>AC101+AE108</f>
        <v>0</v>
      </c>
      <c r="AG101" s="155"/>
    </row>
    <row r="102" spans="3:33">
      <c r="C102" s="49"/>
      <c r="D102" s="50"/>
      <c r="E102" s="162">
        <f t="shared" si="35"/>
        <v>0</v>
      </c>
      <c r="F102" s="160"/>
      <c r="G102" s="160"/>
      <c r="H102" s="160"/>
      <c r="I102" s="160"/>
      <c r="J102" s="17"/>
      <c r="K102" s="17"/>
      <c r="L102" s="213"/>
      <c r="M102" s="213"/>
      <c r="N102" s="175">
        <f t="shared" si="36"/>
        <v>0</v>
      </c>
      <c r="O102" s="173">
        <f t="shared" si="37"/>
        <v>0</v>
      </c>
      <c r="P102" s="162">
        <f t="shared" si="28"/>
        <v>0</v>
      </c>
      <c r="T102" s="143">
        <f t="shared" si="34"/>
        <v>0</v>
      </c>
      <c r="Y102" t="str">
        <f t="shared" si="29"/>
        <v xml:space="preserve">POCMP -  - </v>
      </c>
      <c r="AB102" s="32" t="s">
        <v>18</v>
      </c>
      <c r="AC102" s="55">
        <f>+AD102*$AC101</f>
        <v>0</v>
      </c>
      <c r="AD102" s="223"/>
      <c r="AE102" s="33"/>
      <c r="AF102" s="59">
        <f>AC102+AE102</f>
        <v>0</v>
      </c>
      <c r="AG102" s="218" t="str">
        <f>IFERROR(+AF102/$AF108,"")</f>
        <v/>
      </c>
    </row>
    <row r="103" spans="3:33">
      <c r="C103" s="49"/>
      <c r="D103" s="50"/>
      <c r="E103" s="162">
        <f t="shared" si="35"/>
        <v>0</v>
      </c>
      <c r="F103" s="160"/>
      <c r="G103" s="160"/>
      <c r="H103" s="160"/>
      <c r="I103" s="160"/>
      <c r="J103" s="17"/>
      <c r="K103" s="17"/>
      <c r="L103" s="213"/>
      <c r="M103" s="213"/>
      <c r="N103" s="175">
        <f t="shared" si="36"/>
        <v>0</v>
      </c>
      <c r="O103" s="173">
        <f t="shared" si="37"/>
        <v>0</v>
      </c>
      <c r="P103" s="162">
        <f t="shared" si="28"/>
        <v>0</v>
      </c>
      <c r="T103" s="143">
        <f t="shared" si="34"/>
        <v>0</v>
      </c>
      <c r="Y103" t="str">
        <f t="shared" si="29"/>
        <v xml:space="preserve">POCMP -  - </v>
      </c>
      <c r="AB103" s="32" t="s">
        <v>22</v>
      </c>
      <c r="AC103" s="55">
        <f>+AD103*$AC101</f>
        <v>0</v>
      </c>
      <c r="AD103" s="223"/>
      <c r="AE103" s="33"/>
      <c r="AF103" s="59">
        <f>AC103+AE103</f>
        <v>0</v>
      </c>
      <c r="AG103" s="218" t="str">
        <f>IFERROR(+AF103/$AF108,"")</f>
        <v/>
      </c>
    </row>
    <row r="104" spans="3:33">
      <c r="C104" s="49"/>
      <c r="D104" s="50"/>
      <c r="E104" s="162">
        <f t="shared" si="35"/>
        <v>0</v>
      </c>
      <c r="F104" s="160"/>
      <c r="G104" s="160"/>
      <c r="H104" s="160"/>
      <c r="I104" s="160"/>
      <c r="J104" s="17"/>
      <c r="K104" s="17"/>
      <c r="L104" s="213"/>
      <c r="M104" s="213"/>
      <c r="N104" s="175">
        <f t="shared" si="36"/>
        <v>0</v>
      </c>
      <c r="O104" s="173">
        <f t="shared" si="37"/>
        <v>0</v>
      </c>
      <c r="P104" s="162">
        <f t="shared" si="28"/>
        <v>0</v>
      </c>
      <c r="T104" s="143">
        <f t="shared" si="34"/>
        <v>0</v>
      </c>
      <c r="Y104" t="str">
        <f t="shared" si="29"/>
        <v xml:space="preserve">POCMP -  - </v>
      </c>
      <c r="AB104" s="32" t="s">
        <v>24</v>
      </c>
      <c r="AC104" s="55">
        <f>+AD104*$AC101</f>
        <v>0</v>
      </c>
      <c r="AD104" s="223"/>
      <c r="AE104" s="33"/>
      <c r="AF104" s="59">
        <f t="shared" ref="AF104" si="38">AC104+AE104</f>
        <v>0</v>
      </c>
      <c r="AG104" s="218" t="str">
        <f>IFERROR(+AF104/$AF108,"")</f>
        <v/>
      </c>
    </row>
    <row r="105" spans="3:33">
      <c r="C105" s="49"/>
      <c r="D105" s="50"/>
      <c r="E105" s="162">
        <f t="shared" si="35"/>
        <v>0</v>
      </c>
      <c r="F105" s="160"/>
      <c r="G105" s="160"/>
      <c r="H105" s="160"/>
      <c r="I105" s="160"/>
      <c r="J105" s="17"/>
      <c r="K105" s="17"/>
      <c r="L105" s="213"/>
      <c r="M105" s="213"/>
      <c r="N105" s="175">
        <f t="shared" si="36"/>
        <v>0</v>
      </c>
      <c r="O105" s="173">
        <f t="shared" si="37"/>
        <v>0</v>
      </c>
      <c r="P105" s="162">
        <f t="shared" si="28"/>
        <v>0</v>
      </c>
      <c r="T105" s="143">
        <f t="shared" si="34"/>
        <v>0</v>
      </c>
      <c r="Y105" t="str">
        <f t="shared" si="29"/>
        <v xml:space="preserve">POCMP -  - </v>
      </c>
      <c r="AB105" s="32" t="s">
        <v>26</v>
      </c>
      <c r="AC105" s="55">
        <f>+AD105*$AC101</f>
        <v>0</v>
      </c>
      <c r="AD105" s="223"/>
      <c r="AE105" s="33"/>
      <c r="AF105" s="59">
        <f>AC105+AE105</f>
        <v>0</v>
      </c>
      <c r="AG105" s="218" t="str">
        <f>IFERROR(+AF105/$AF108,"")</f>
        <v/>
      </c>
    </row>
    <row r="106" spans="3:33">
      <c r="C106" s="49"/>
      <c r="D106" s="50"/>
      <c r="E106" s="162">
        <f t="shared" si="35"/>
        <v>0</v>
      </c>
      <c r="F106" s="160"/>
      <c r="G106" s="160"/>
      <c r="H106" s="160"/>
      <c r="I106" s="160"/>
      <c r="J106" s="17"/>
      <c r="K106" s="17"/>
      <c r="L106" s="213"/>
      <c r="M106" s="213"/>
      <c r="N106" s="175">
        <f t="shared" si="36"/>
        <v>0</v>
      </c>
      <c r="O106" s="173">
        <f t="shared" si="37"/>
        <v>0</v>
      </c>
      <c r="P106" s="162">
        <f t="shared" si="28"/>
        <v>0</v>
      </c>
      <c r="T106" s="143">
        <f t="shared" si="34"/>
        <v>0</v>
      </c>
      <c r="Y106" t="str">
        <f t="shared" si="29"/>
        <v xml:space="preserve">POCMP -  - </v>
      </c>
      <c r="AB106" s="32" t="s">
        <v>28</v>
      </c>
      <c r="AC106" s="55">
        <f>+AD106*$AC101</f>
        <v>0</v>
      </c>
      <c r="AD106" s="223"/>
      <c r="AE106" s="33"/>
      <c r="AF106" s="59">
        <f t="shared" ref="AF106" si="39">AC106+AE106</f>
        <v>0</v>
      </c>
      <c r="AG106" s="218" t="str">
        <f>IFERROR(+AF106/$AF108,"")</f>
        <v/>
      </c>
    </row>
    <row r="107" spans="3:33">
      <c r="C107" s="49"/>
      <c r="D107" s="50"/>
      <c r="E107" s="162">
        <f t="shared" si="35"/>
        <v>0</v>
      </c>
      <c r="F107" s="160"/>
      <c r="G107" s="160"/>
      <c r="H107" s="160"/>
      <c r="I107" s="160"/>
      <c r="J107" s="17"/>
      <c r="K107" s="17"/>
      <c r="L107" s="213"/>
      <c r="M107" s="213"/>
      <c r="N107" s="175">
        <f t="shared" si="36"/>
        <v>0</v>
      </c>
      <c r="O107" s="173">
        <f t="shared" si="37"/>
        <v>0</v>
      </c>
      <c r="P107" s="162">
        <f t="shared" si="28"/>
        <v>0</v>
      </c>
      <c r="T107" s="143">
        <f t="shared" si="34"/>
        <v>0</v>
      </c>
      <c r="Y107" t="str">
        <f t="shared" si="29"/>
        <v xml:space="preserve">POCMP -  - </v>
      </c>
      <c r="AB107" s="32" t="s">
        <v>30</v>
      </c>
      <c r="AC107" s="55">
        <f>+AD107*$AC101</f>
        <v>0</v>
      </c>
      <c r="AD107" s="223"/>
      <c r="AE107" s="33"/>
      <c r="AF107" s="59">
        <f>AC107+AE107</f>
        <v>0</v>
      </c>
      <c r="AG107" s="218" t="str">
        <f>IFERROR(+AF107/$AF$48,"")</f>
        <v/>
      </c>
    </row>
    <row r="108" spans="3:33" ht="15" thickBot="1">
      <c r="C108" s="49"/>
      <c r="D108" s="50"/>
      <c r="E108" s="162">
        <f t="shared" si="35"/>
        <v>0</v>
      </c>
      <c r="F108" s="160"/>
      <c r="G108" s="160"/>
      <c r="H108" s="160"/>
      <c r="I108" s="160"/>
      <c r="J108" s="17"/>
      <c r="K108" s="17"/>
      <c r="L108" s="213"/>
      <c r="M108" s="213"/>
      <c r="N108" s="175">
        <f t="shared" si="36"/>
        <v>0</v>
      </c>
      <c r="O108" s="173">
        <f t="shared" si="37"/>
        <v>0</v>
      </c>
      <c r="P108" s="162">
        <f t="shared" si="28"/>
        <v>0</v>
      </c>
      <c r="T108" s="143">
        <f t="shared" si="34"/>
        <v>0</v>
      </c>
      <c r="Y108" t="str">
        <f t="shared" si="29"/>
        <v xml:space="preserve">POCMP -  - </v>
      </c>
      <c r="AB108" s="32" t="s">
        <v>31</v>
      </c>
      <c r="AC108" s="56">
        <f>SUM(AC102:AC107)</f>
        <v>0</v>
      </c>
      <c r="AD108" s="225">
        <f>SUM(AD102:AD107)</f>
        <v>0</v>
      </c>
      <c r="AE108" s="142">
        <f>SUM(AE102:AE107)</f>
        <v>0</v>
      </c>
      <c r="AF108" s="56">
        <f>SUM(AF102:AF107)</f>
        <v>0</v>
      </c>
      <c r="AG108" s="210">
        <f>SUM(AG102:AG107)</f>
        <v>0</v>
      </c>
    </row>
    <row r="109" spans="3:33" ht="15.5" thickTop="1" thickBot="1">
      <c r="C109" s="49"/>
      <c r="D109" s="50"/>
      <c r="E109" s="162">
        <f t="shared" si="35"/>
        <v>0</v>
      </c>
      <c r="F109" s="160"/>
      <c r="G109" s="160"/>
      <c r="H109" s="160"/>
      <c r="I109" s="160"/>
      <c r="J109" s="17"/>
      <c r="K109" s="17"/>
      <c r="L109" s="213"/>
      <c r="M109" s="213"/>
      <c r="N109" s="175">
        <f t="shared" si="36"/>
        <v>0</v>
      </c>
      <c r="O109" s="173">
        <f t="shared" si="37"/>
        <v>0</v>
      </c>
      <c r="P109" s="162">
        <f t="shared" si="28"/>
        <v>0</v>
      </c>
      <c r="T109" s="143">
        <f t="shared" si="34"/>
        <v>0</v>
      </c>
      <c r="Y109" t="str">
        <f t="shared" si="29"/>
        <v xml:space="preserve">POCMP -  - </v>
      </c>
      <c r="AB109" s="204" t="str">
        <f>AB97</f>
        <v>Enter applicable values in blue cells</v>
      </c>
      <c r="AC109" s="37"/>
      <c r="AD109" s="37"/>
      <c r="AE109" s="37"/>
      <c r="AF109" s="37"/>
      <c r="AG109" s="38"/>
    </row>
    <row r="110" spans="3:33" ht="15" thickBot="1">
      <c r="C110" s="49"/>
      <c r="D110" s="50"/>
      <c r="E110" s="162">
        <f t="shared" si="35"/>
        <v>0</v>
      </c>
      <c r="F110" s="160"/>
      <c r="G110" s="160"/>
      <c r="H110" s="160"/>
      <c r="I110" s="160"/>
      <c r="J110" s="17"/>
      <c r="K110" s="17"/>
      <c r="L110" s="213"/>
      <c r="M110" s="213"/>
      <c r="N110" s="175">
        <f t="shared" si="36"/>
        <v>0</v>
      </c>
      <c r="O110" s="173">
        <f t="shared" si="37"/>
        <v>0</v>
      </c>
      <c r="P110" s="162">
        <f t="shared" si="28"/>
        <v>0</v>
      </c>
      <c r="T110" s="143">
        <f t="shared" si="34"/>
        <v>0</v>
      </c>
      <c r="Y110" t="str">
        <f t="shared" si="29"/>
        <v xml:space="preserve">POCMP -  - </v>
      </c>
    </row>
    <row r="111" spans="3:33">
      <c r="C111" s="49"/>
      <c r="D111" s="50"/>
      <c r="E111" s="162">
        <f t="shared" si="35"/>
        <v>0</v>
      </c>
      <c r="F111" s="160"/>
      <c r="G111" s="160"/>
      <c r="H111" s="160"/>
      <c r="I111" s="160"/>
      <c r="J111" s="17"/>
      <c r="K111" s="17"/>
      <c r="L111" s="213"/>
      <c r="M111" s="213"/>
      <c r="N111" s="175">
        <f t="shared" si="36"/>
        <v>0</v>
      </c>
      <c r="O111" s="173">
        <f t="shared" si="37"/>
        <v>0</v>
      </c>
      <c r="P111" s="162">
        <f t="shared" si="28"/>
        <v>0</v>
      </c>
      <c r="T111" s="143">
        <f t="shared" si="34"/>
        <v>0</v>
      </c>
      <c r="Y111" t="str">
        <f t="shared" si="29"/>
        <v xml:space="preserve">POCMP -  - </v>
      </c>
      <c r="AB111" s="11" t="s">
        <v>2</v>
      </c>
      <c r="AC111" s="12"/>
      <c r="AD111" s="147"/>
      <c r="AE111" s="13"/>
      <c r="AF111" s="13"/>
      <c r="AG111" s="153"/>
    </row>
    <row r="112" spans="3:33">
      <c r="C112" s="49"/>
      <c r="D112" s="50"/>
      <c r="E112" s="162">
        <f t="shared" si="35"/>
        <v>0</v>
      </c>
      <c r="F112" s="160"/>
      <c r="G112" s="160"/>
      <c r="H112" s="160"/>
      <c r="I112" s="160"/>
      <c r="J112" s="17"/>
      <c r="K112" s="17"/>
      <c r="L112" s="213"/>
      <c r="M112" s="213"/>
      <c r="N112" s="175">
        <f t="shared" si="36"/>
        <v>0</v>
      </c>
      <c r="O112" s="173">
        <f t="shared" si="37"/>
        <v>0</v>
      </c>
      <c r="P112" s="162">
        <f t="shared" ref="P112:P143" si="40">ROUND(+(D112*M112)-(C112*L112),2)</f>
        <v>0</v>
      </c>
      <c r="T112" s="143">
        <f t="shared" si="34"/>
        <v>0</v>
      </c>
      <c r="Y112" t="str">
        <f t="shared" ref="Y112:Y143" si="41">_xlfn.CONCAT("POCMP - ",G112," - ",H112)</f>
        <v xml:space="preserve">POCMP -  - </v>
      </c>
      <c r="AB112" s="20"/>
      <c r="AC112" s="21" t="s">
        <v>6</v>
      </c>
      <c r="AD112" s="148" t="s">
        <v>7</v>
      </c>
      <c r="AE112" s="23" t="s">
        <v>8</v>
      </c>
      <c r="AF112" s="24" t="s">
        <v>9</v>
      </c>
      <c r="AG112" s="154" t="s">
        <v>10</v>
      </c>
    </row>
    <row r="113" spans="3:33">
      <c r="C113" s="49"/>
      <c r="D113" s="50"/>
      <c r="E113" s="162">
        <f t="shared" si="35"/>
        <v>0</v>
      </c>
      <c r="F113" s="160"/>
      <c r="G113" s="160"/>
      <c r="H113" s="160"/>
      <c r="I113" s="160"/>
      <c r="J113" s="17"/>
      <c r="K113" s="17"/>
      <c r="L113" s="213"/>
      <c r="M113" s="213"/>
      <c r="N113" s="175">
        <f t="shared" si="36"/>
        <v>0</v>
      </c>
      <c r="O113" s="173">
        <f t="shared" si="37"/>
        <v>0</v>
      </c>
      <c r="P113" s="162">
        <f t="shared" si="40"/>
        <v>0</v>
      </c>
      <c r="T113" s="143">
        <f t="shared" si="34"/>
        <v>0</v>
      </c>
      <c r="Y113" t="str">
        <f t="shared" si="41"/>
        <v xml:space="preserve">POCMP -  - </v>
      </c>
      <c r="AB113" s="27"/>
      <c r="AC113" s="86"/>
      <c r="AD113" s="149"/>
      <c r="AE113" s="61">
        <f>SUM(AE114:AE119)</f>
        <v>0</v>
      </c>
      <c r="AF113" s="61">
        <f>AC113+AE120</f>
        <v>0</v>
      </c>
      <c r="AG113" s="155"/>
    </row>
    <row r="114" spans="3:33">
      <c r="C114" s="49"/>
      <c r="D114" s="50"/>
      <c r="E114" s="162">
        <f t="shared" si="35"/>
        <v>0</v>
      </c>
      <c r="F114" s="160"/>
      <c r="G114" s="160"/>
      <c r="H114" s="160"/>
      <c r="I114" s="160"/>
      <c r="J114" s="17"/>
      <c r="K114" s="17"/>
      <c r="L114" s="213"/>
      <c r="M114" s="213"/>
      <c r="N114" s="175">
        <f t="shared" si="36"/>
        <v>0</v>
      </c>
      <c r="O114" s="173">
        <f t="shared" si="37"/>
        <v>0</v>
      </c>
      <c r="P114" s="162">
        <f t="shared" si="40"/>
        <v>0</v>
      </c>
      <c r="T114" s="143">
        <f t="shared" si="34"/>
        <v>0</v>
      </c>
      <c r="Y114" t="str">
        <f t="shared" si="41"/>
        <v xml:space="preserve">POCMP -  - </v>
      </c>
      <c r="AB114" s="32" t="s">
        <v>18</v>
      </c>
      <c r="AC114" s="55">
        <f>+AD114*$AC113</f>
        <v>0</v>
      </c>
      <c r="AD114" s="223"/>
      <c r="AE114" s="33"/>
      <c r="AF114" s="59">
        <f>AC114+AE114</f>
        <v>0</v>
      </c>
      <c r="AG114" s="218" t="str">
        <f>IFERROR(+AF114/$AF120,"")</f>
        <v/>
      </c>
    </row>
    <row r="115" spans="3:33">
      <c r="C115" s="49"/>
      <c r="D115" s="50"/>
      <c r="E115" s="162">
        <f t="shared" si="35"/>
        <v>0</v>
      </c>
      <c r="F115" s="160"/>
      <c r="G115" s="160"/>
      <c r="H115" s="160"/>
      <c r="I115" s="160"/>
      <c r="J115" s="17"/>
      <c r="K115" s="17"/>
      <c r="L115" s="213"/>
      <c r="M115" s="213"/>
      <c r="N115" s="175">
        <f t="shared" si="36"/>
        <v>0</v>
      </c>
      <c r="O115" s="173">
        <f t="shared" si="37"/>
        <v>0</v>
      </c>
      <c r="P115" s="162">
        <f t="shared" si="40"/>
        <v>0</v>
      </c>
      <c r="T115" s="143">
        <f t="shared" si="34"/>
        <v>0</v>
      </c>
      <c r="Y115" t="str">
        <f t="shared" si="41"/>
        <v xml:space="preserve">POCMP -  - </v>
      </c>
      <c r="AB115" s="32" t="s">
        <v>22</v>
      </c>
      <c r="AC115" s="55">
        <f>+AD115*$AC113</f>
        <v>0</v>
      </c>
      <c r="AD115" s="223"/>
      <c r="AE115" s="33"/>
      <c r="AF115" s="59">
        <f>AC115+AE115</f>
        <v>0</v>
      </c>
      <c r="AG115" s="218" t="str">
        <f>IFERROR(+AF115/$AF120,"")</f>
        <v/>
      </c>
    </row>
    <row r="116" spans="3:33">
      <c r="C116" s="49"/>
      <c r="D116" s="50"/>
      <c r="E116" s="162">
        <f t="shared" si="35"/>
        <v>0</v>
      </c>
      <c r="F116" s="160"/>
      <c r="G116" s="160"/>
      <c r="H116" s="160"/>
      <c r="I116" s="160"/>
      <c r="J116" s="17"/>
      <c r="K116" s="17"/>
      <c r="L116" s="213"/>
      <c r="M116" s="213"/>
      <c r="N116" s="175">
        <f t="shared" si="36"/>
        <v>0</v>
      </c>
      <c r="O116" s="173">
        <f t="shared" si="37"/>
        <v>0</v>
      </c>
      <c r="P116" s="162">
        <f t="shared" si="40"/>
        <v>0</v>
      </c>
      <c r="T116" s="143">
        <f t="shared" si="34"/>
        <v>0</v>
      </c>
      <c r="Y116" t="str">
        <f t="shared" si="41"/>
        <v xml:space="preserve">POCMP -  - </v>
      </c>
      <c r="AB116" s="32" t="s">
        <v>24</v>
      </c>
      <c r="AC116" s="55">
        <f>+AD116*$AC113</f>
        <v>0</v>
      </c>
      <c r="AD116" s="223"/>
      <c r="AE116" s="33"/>
      <c r="AF116" s="59">
        <f t="shared" ref="AF116" si="42">AC116+AE116</f>
        <v>0</v>
      </c>
      <c r="AG116" s="218" t="str">
        <f>IFERROR(+AF116/$AF120,"")</f>
        <v/>
      </c>
    </row>
    <row r="117" spans="3:33">
      <c r="C117" s="49"/>
      <c r="D117" s="50"/>
      <c r="E117" s="162">
        <f t="shared" si="35"/>
        <v>0</v>
      </c>
      <c r="F117" s="160"/>
      <c r="G117" s="160"/>
      <c r="H117" s="160"/>
      <c r="I117" s="160"/>
      <c r="J117" s="17"/>
      <c r="K117" s="17"/>
      <c r="L117" s="213"/>
      <c r="M117" s="213"/>
      <c r="N117" s="175">
        <f t="shared" si="36"/>
        <v>0</v>
      </c>
      <c r="O117" s="173">
        <f t="shared" si="37"/>
        <v>0</v>
      </c>
      <c r="P117" s="162">
        <f t="shared" si="40"/>
        <v>0</v>
      </c>
      <c r="T117" s="143">
        <f t="shared" si="34"/>
        <v>0</v>
      </c>
      <c r="Y117" t="str">
        <f t="shared" si="41"/>
        <v xml:space="preserve">POCMP -  - </v>
      </c>
      <c r="AB117" s="32" t="s">
        <v>26</v>
      </c>
      <c r="AC117" s="55">
        <f>+AD117*$AC113</f>
        <v>0</v>
      </c>
      <c r="AD117" s="223"/>
      <c r="AE117" s="33"/>
      <c r="AF117" s="59">
        <f>AC117+AE117</f>
        <v>0</v>
      </c>
      <c r="AG117" s="218" t="str">
        <f>IFERROR(+AF117/$AF120,"")</f>
        <v/>
      </c>
    </row>
    <row r="118" spans="3:33">
      <c r="C118" s="49"/>
      <c r="D118" s="50"/>
      <c r="E118" s="162">
        <f t="shared" si="35"/>
        <v>0</v>
      </c>
      <c r="F118" s="160"/>
      <c r="G118" s="160"/>
      <c r="H118" s="160"/>
      <c r="I118" s="160"/>
      <c r="J118" s="17"/>
      <c r="K118" s="17"/>
      <c r="L118" s="213"/>
      <c r="M118" s="213"/>
      <c r="N118" s="175">
        <f t="shared" si="36"/>
        <v>0</v>
      </c>
      <c r="O118" s="173">
        <f t="shared" si="37"/>
        <v>0</v>
      </c>
      <c r="P118" s="162">
        <f t="shared" si="40"/>
        <v>0</v>
      </c>
      <c r="T118" s="143">
        <f t="shared" si="34"/>
        <v>0</v>
      </c>
      <c r="Y118" t="str">
        <f t="shared" si="41"/>
        <v xml:space="preserve">POCMP -  - </v>
      </c>
      <c r="AB118" s="32" t="s">
        <v>28</v>
      </c>
      <c r="AC118" s="55">
        <f>+AD118*$AC113</f>
        <v>0</v>
      </c>
      <c r="AD118" s="223"/>
      <c r="AE118" s="33"/>
      <c r="AF118" s="59">
        <f t="shared" ref="AF118" si="43">AC118+AE118</f>
        <v>0</v>
      </c>
      <c r="AG118" s="218" t="str">
        <f>IFERROR(+AF118/$AF120,"")</f>
        <v/>
      </c>
    </row>
    <row r="119" spans="3:33">
      <c r="C119" s="49"/>
      <c r="D119" s="50"/>
      <c r="E119" s="162">
        <f t="shared" si="35"/>
        <v>0</v>
      </c>
      <c r="F119" s="160"/>
      <c r="G119" s="160"/>
      <c r="H119" s="160"/>
      <c r="I119" s="160"/>
      <c r="J119" s="17"/>
      <c r="K119" s="17"/>
      <c r="L119" s="213"/>
      <c r="M119" s="213"/>
      <c r="N119" s="175">
        <f t="shared" si="36"/>
        <v>0</v>
      </c>
      <c r="O119" s="173">
        <f t="shared" si="37"/>
        <v>0</v>
      </c>
      <c r="P119" s="162">
        <f t="shared" si="40"/>
        <v>0</v>
      </c>
      <c r="T119" s="143">
        <f t="shared" si="34"/>
        <v>0</v>
      </c>
      <c r="Y119" t="str">
        <f t="shared" si="41"/>
        <v xml:space="preserve">POCMP -  - </v>
      </c>
      <c r="AB119" s="32" t="s">
        <v>30</v>
      </c>
      <c r="AC119" s="55">
        <f>+AD119*$AC113</f>
        <v>0</v>
      </c>
      <c r="AD119" s="223"/>
      <c r="AE119" s="33"/>
      <c r="AF119" s="59">
        <f>AC119+AE119</f>
        <v>0</v>
      </c>
      <c r="AG119" s="218" t="str">
        <f>IFERROR(+AF119/$AF$48,"")</f>
        <v/>
      </c>
    </row>
    <row r="120" spans="3:33" ht="15" thickBot="1">
      <c r="C120" s="49"/>
      <c r="D120" s="50"/>
      <c r="E120" s="162">
        <f t="shared" si="35"/>
        <v>0</v>
      </c>
      <c r="F120" s="160"/>
      <c r="G120" s="160"/>
      <c r="H120" s="160"/>
      <c r="I120" s="160"/>
      <c r="J120" s="17"/>
      <c r="K120" s="17"/>
      <c r="L120" s="213"/>
      <c r="M120" s="213"/>
      <c r="N120" s="175">
        <f t="shared" si="36"/>
        <v>0</v>
      </c>
      <c r="O120" s="173">
        <f t="shared" si="37"/>
        <v>0</v>
      </c>
      <c r="P120" s="162">
        <f t="shared" si="40"/>
        <v>0</v>
      </c>
      <c r="T120" s="143">
        <f t="shared" si="34"/>
        <v>0</v>
      </c>
      <c r="Y120" t="str">
        <f t="shared" si="41"/>
        <v xml:space="preserve">POCMP -  - </v>
      </c>
      <c r="AB120" s="32" t="s">
        <v>31</v>
      </c>
      <c r="AC120" s="56">
        <f>SUM(AC114:AC119)</f>
        <v>0</v>
      </c>
      <c r="AD120" s="225">
        <f>SUM(AD114:AD119)</f>
        <v>0</v>
      </c>
      <c r="AE120" s="142">
        <f>SUM(AE114:AE119)</f>
        <v>0</v>
      </c>
      <c r="AF120" s="56">
        <f>SUM(AF114:AF119)</f>
        <v>0</v>
      </c>
      <c r="AG120" s="210">
        <f>SUM(AG114:AG119)</f>
        <v>0</v>
      </c>
    </row>
    <row r="121" spans="3:33" ht="15.5" thickTop="1" thickBot="1">
      <c r="C121" s="49"/>
      <c r="D121" s="50"/>
      <c r="E121" s="162">
        <f t="shared" si="35"/>
        <v>0</v>
      </c>
      <c r="F121" s="160"/>
      <c r="G121" s="160"/>
      <c r="H121" s="160"/>
      <c r="I121" s="160"/>
      <c r="J121" s="17"/>
      <c r="K121" s="17"/>
      <c r="L121" s="213"/>
      <c r="M121" s="213"/>
      <c r="N121" s="175">
        <f t="shared" si="36"/>
        <v>0</v>
      </c>
      <c r="O121" s="173">
        <f t="shared" si="37"/>
        <v>0</v>
      </c>
      <c r="P121" s="162">
        <f t="shared" si="40"/>
        <v>0</v>
      </c>
      <c r="T121" s="143">
        <f t="shared" si="34"/>
        <v>0</v>
      </c>
      <c r="Y121" t="str">
        <f t="shared" si="41"/>
        <v xml:space="preserve">POCMP -  - </v>
      </c>
      <c r="AB121" s="204" t="str">
        <f>AB109</f>
        <v>Enter applicable values in blue cells</v>
      </c>
      <c r="AC121" s="37"/>
      <c r="AD121" s="37"/>
      <c r="AE121" s="37"/>
      <c r="AF121" s="37"/>
      <c r="AG121" s="38"/>
    </row>
    <row r="122" spans="3:33" ht="15" thickBot="1">
      <c r="C122" s="49"/>
      <c r="D122" s="50"/>
      <c r="E122" s="162">
        <f t="shared" si="35"/>
        <v>0</v>
      </c>
      <c r="F122" s="160"/>
      <c r="G122" s="160"/>
      <c r="H122" s="160"/>
      <c r="I122" s="160"/>
      <c r="J122" s="17"/>
      <c r="K122" s="17"/>
      <c r="L122" s="213"/>
      <c r="M122" s="213"/>
      <c r="N122" s="175">
        <f t="shared" si="36"/>
        <v>0</v>
      </c>
      <c r="O122" s="173">
        <f t="shared" si="37"/>
        <v>0</v>
      </c>
      <c r="P122" s="162">
        <f t="shared" si="40"/>
        <v>0</v>
      </c>
      <c r="T122" s="143">
        <f t="shared" si="34"/>
        <v>0</v>
      </c>
      <c r="Y122" t="str">
        <f t="shared" si="41"/>
        <v xml:space="preserve">POCMP -  - </v>
      </c>
    </row>
    <row r="123" spans="3:33">
      <c r="C123" s="49"/>
      <c r="D123" s="50"/>
      <c r="E123" s="162">
        <f t="shared" si="35"/>
        <v>0</v>
      </c>
      <c r="F123" s="160"/>
      <c r="G123" s="160"/>
      <c r="H123" s="160"/>
      <c r="I123" s="160"/>
      <c r="J123" s="17"/>
      <c r="K123" s="17"/>
      <c r="L123" s="213"/>
      <c r="M123" s="213"/>
      <c r="N123" s="175">
        <f t="shared" si="36"/>
        <v>0</v>
      </c>
      <c r="O123" s="173">
        <f t="shared" si="37"/>
        <v>0</v>
      </c>
      <c r="P123" s="162">
        <f t="shared" si="40"/>
        <v>0</v>
      </c>
      <c r="T123" s="143">
        <f t="shared" si="34"/>
        <v>0</v>
      </c>
      <c r="Y123" t="str">
        <f t="shared" si="41"/>
        <v xml:space="preserve">POCMP -  - </v>
      </c>
      <c r="AB123" s="11" t="s">
        <v>2</v>
      </c>
      <c r="AC123" s="12"/>
      <c r="AD123" s="147"/>
      <c r="AE123" s="13"/>
      <c r="AF123" s="13"/>
      <c r="AG123" s="153"/>
    </row>
    <row r="124" spans="3:33">
      <c r="C124" s="49"/>
      <c r="D124" s="50"/>
      <c r="E124" s="162">
        <f t="shared" si="35"/>
        <v>0</v>
      </c>
      <c r="F124" s="160"/>
      <c r="G124" s="160"/>
      <c r="H124" s="160"/>
      <c r="I124" s="160"/>
      <c r="J124" s="17"/>
      <c r="K124" s="17"/>
      <c r="L124" s="213"/>
      <c r="M124" s="213"/>
      <c r="N124" s="175">
        <f t="shared" si="36"/>
        <v>0</v>
      </c>
      <c r="O124" s="173">
        <f t="shared" si="37"/>
        <v>0</v>
      </c>
      <c r="P124" s="162">
        <f t="shared" si="40"/>
        <v>0</v>
      </c>
      <c r="T124" s="143">
        <f t="shared" si="34"/>
        <v>0</v>
      </c>
      <c r="Y124" t="str">
        <f t="shared" si="41"/>
        <v xml:space="preserve">POCMP -  - </v>
      </c>
      <c r="AB124" s="20"/>
      <c r="AC124" s="21" t="s">
        <v>6</v>
      </c>
      <c r="AD124" s="148" t="s">
        <v>7</v>
      </c>
      <c r="AE124" s="23" t="s">
        <v>8</v>
      </c>
      <c r="AF124" s="24" t="s">
        <v>9</v>
      </c>
      <c r="AG124" s="154" t="s">
        <v>10</v>
      </c>
    </row>
    <row r="125" spans="3:33">
      <c r="C125" s="49"/>
      <c r="D125" s="50"/>
      <c r="E125" s="162">
        <f t="shared" si="35"/>
        <v>0</v>
      </c>
      <c r="F125" s="160"/>
      <c r="G125" s="160"/>
      <c r="H125" s="160"/>
      <c r="I125" s="160"/>
      <c r="J125" s="17"/>
      <c r="K125" s="17"/>
      <c r="L125" s="213"/>
      <c r="M125" s="213"/>
      <c r="N125" s="175">
        <f t="shared" si="36"/>
        <v>0</v>
      </c>
      <c r="O125" s="173">
        <f t="shared" si="37"/>
        <v>0</v>
      </c>
      <c r="P125" s="162">
        <f t="shared" si="40"/>
        <v>0</v>
      </c>
      <c r="T125" s="143">
        <f t="shared" si="34"/>
        <v>0</v>
      </c>
      <c r="Y125" t="str">
        <f t="shared" si="41"/>
        <v xml:space="preserve">POCMP -  - </v>
      </c>
      <c r="AB125" s="27"/>
      <c r="AC125" s="28"/>
      <c r="AD125" s="149"/>
      <c r="AE125" s="61">
        <f>SUM(AE126:AE131)</f>
        <v>0</v>
      </c>
      <c r="AF125" s="61">
        <f>AC125+AE132</f>
        <v>0</v>
      </c>
      <c r="AG125" s="155"/>
    </row>
    <row r="126" spans="3:33">
      <c r="C126" s="49"/>
      <c r="D126" s="50"/>
      <c r="E126" s="162">
        <f t="shared" si="35"/>
        <v>0</v>
      </c>
      <c r="F126" s="160"/>
      <c r="G126" s="160"/>
      <c r="H126" s="160"/>
      <c r="I126" s="160"/>
      <c r="J126" s="17"/>
      <c r="K126" s="17"/>
      <c r="L126" s="213"/>
      <c r="M126" s="213"/>
      <c r="N126" s="175">
        <f t="shared" si="36"/>
        <v>0</v>
      </c>
      <c r="O126" s="173">
        <f t="shared" si="37"/>
        <v>0</v>
      </c>
      <c r="P126" s="162">
        <f t="shared" si="40"/>
        <v>0</v>
      </c>
      <c r="T126" s="143">
        <f t="shared" si="34"/>
        <v>0</v>
      </c>
      <c r="Y126" t="str">
        <f t="shared" si="41"/>
        <v xml:space="preserve">POCMP -  - </v>
      </c>
      <c r="AB126" s="32" t="s">
        <v>18</v>
      </c>
      <c r="AC126" s="55">
        <f>+AD126*$AC125</f>
        <v>0</v>
      </c>
      <c r="AD126" s="223"/>
      <c r="AE126" s="33"/>
      <c r="AF126" s="59">
        <f>AC126+AE126</f>
        <v>0</v>
      </c>
      <c r="AG126" s="218" t="str">
        <f>IFERROR(+AF126/$AF132,"")</f>
        <v/>
      </c>
    </row>
    <row r="127" spans="3:33">
      <c r="C127" s="49"/>
      <c r="D127" s="50"/>
      <c r="E127" s="162">
        <f t="shared" si="35"/>
        <v>0</v>
      </c>
      <c r="F127" s="160"/>
      <c r="G127" s="160"/>
      <c r="H127" s="160"/>
      <c r="I127" s="160"/>
      <c r="J127" s="17"/>
      <c r="K127" s="17"/>
      <c r="L127" s="213"/>
      <c r="M127" s="213"/>
      <c r="N127" s="175">
        <f t="shared" si="36"/>
        <v>0</v>
      </c>
      <c r="O127" s="173">
        <f t="shared" si="37"/>
        <v>0</v>
      </c>
      <c r="P127" s="162">
        <f t="shared" si="40"/>
        <v>0</v>
      </c>
      <c r="T127" s="143">
        <f t="shared" si="34"/>
        <v>0</v>
      </c>
      <c r="Y127" t="str">
        <f t="shared" si="41"/>
        <v xml:space="preserve">POCMP -  - </v>
      </c>
      <c r="AB127" s="32" t="s">
        <v>22</v>
      </c>
      <c r="AC127" s="55">
        <f>+AD127*$AC125</f>
        <v>0</v>
      </c>
      <c r="AD127" s="223"/>
      <c r="AE127" s="33"/>
      <c r="AF127" s="59">
        <f>AC127+AE127</f>
        <v>0</v>
      </c>
      <c r="AG127" s="218" t="str">
        <f>IFERROR(+AF127/$AF132,"")</f>
        <v/>
      </c>
    </row>
    <row r="128" spans="3:33">
      <c r="C128" s="49"/>
      <c r="D128" s="50"/>
      <c r="E128" s="162">
        <f t="shared" si="35"/>
        <v>0</v>
      </c>
      <c r="F128" s="160"/>
      <c r="G128" s="160"/>
      <c r="H128" s="160"/>
      <c r="I128" s="160"/>
      <c r="J128" s="17"/>
      <c r="K128" s="17"/>
      <c r="L128" s="213"/>
      <c r="M128" s="213"/>
      <c r="N128" s="175">
        <f t="shared" si="36"/>
        <v>0</v>
      </c>
      <c r="O128" s="173">
        <f t="shared" si="37"/>
        <v>0</v>
      </c>
      <c r="P128" s="162">
        <f t="shared" si="40"/>
        <v>0</v>
      </c>
      <c r="T128" s="143">
        <f t="shared" si="34"/>
        <v>0</v>
      </c>
      <c r="Y128" t="str">
        <f t="shared" si="41"/>
        <v xml:space="preserve">POCMP -  - </v>
      </c>
      <c r="AB128" s="32" t="s">
        <v>24</v>
      </c>
      <c r="AC128" s="55">
        <f>+AD128*$AC125</f>
        <v>0</v>
      </c>
      <c r="AD128" s="223"/>
      <c r="AE128" s="33"/>
      <c r="AF128" s="59">
        <f t="shared" ref="AF128" si="44">AC128+AE128</f>
        <v>0</v>
      </c>
      <c r="AG128" s="218" t="str">
        <f>IFERROR(+AF128/$AF132,"")</f>
        <v/>
      </c>
    </row>
    <row r="129" spans="3:33">
      <c r="C129" s="49"/>
      <c r="D129" s="50"/>
      <c r="E129" s="162">
        <f t="shared" si="35"/>
        <v>0</v>
      </c>
      <c r="F129" s="160"/>
      <c r="G129" s="160"/>
      <c r="H129" s="160"/>
      <c r="I129" s="160"/>
      <c r="J129" s="17"/>
      <c r="K129" s="17"/>
      <c r="L129" s="213"/>
      <c r="M129" s="213"/>
      <c r="N129" s="175">
        <f t="shared" si="36"/>
        <v>0</v>
      </c>
      <c r="O129" s="173">
        <f t="shared" si="37"/>
        <v>0</v>
      </c>
      <c r="P129" s="162">
        <f t="shared" si="40"/>
        <v>0</v>
      </c>
      <c r="T129" s="143">
        <f t="shared" si="34"/>
        <v>0</v>
      </c>
      <c r="Y129" t="str">
        <f t="shared" si="41"/>
        <v xml:space="preserve">POCMP -  - </v>
      </c>
      <c r="AB129" s="32" t="s">
        <v>26</v>
      </c>
      <c r="AC129" s="55">
        <f>+AD129*$AC125</f>
        <v>0</v>
      </c>
      <c r="AD129" s="223"/>
      <c r="AE129" s="33"/>
      <c r="AF129" s="59">
        <f>AC129+AE129</f>
        <v>0</v>
      </c>
      <c r="AG129" s="218" t="str">
        <f>IFERROR(+AF129/$AF132,"")</f>
        <v/>
      </c>
    </row>
    <row r="130" spans="3:33">
      <c r="C130" s="49"/>
      <c r="D130" s="50"/>
      <c r="E130" s="162">
        <f t="shared" si="35"/>
        <v>0</v>
      </c>
      <c r="F130" s="160"/>
      <c r="G130" s="160"/>
      <c r="H130" s="160"/>
      <c r="I130" s="160"/>
      <c r="J130" s="17"/>
      <c r="K130" s="17"/>
      <c r="L130" s="213"/>
      <c r="M130" s="213"/>
      <c r="N130" s="175">
        <f t="shared" si="36"/>
        <v>0</v>
      </c>
      <c r="O130" s="173">
        <f t="shared" si="37"/>
        <v>0</v>
      </c>
      <c r="P130" s="162">
        <f t="shared" si="40"/>
        <v>0</v>
      </c>
      <c r="T130" s="143">
        <f t="shared" si="34"/>
        <v>0</v>
      </c>
      <c r="Y130" t="str">
        <f t="shared" si="41"/>
        <v xml:space="preserve">POCMP -  - </v>
      </c>
      <c r="AB130" s="32" t="s">
        <v>28</v>
      </c>
      <c r="AC130" s="55">
        <f>+AD130*$AC125</f>
        <v>0</v>
      </c>
      <c r="AD130" s="223"/>
      <c r="AE130" s="33"/>
      <c r="AF130" s="59">
        <f t="shared" ref="AF130" si="45">AC130+AE130</f>
        <v>0</v>
      </c>
      <c r="AG130" s="218" t="str">
        <f>IFERROR(+AF130/$AF132,"")</f>
        <v/>
      </c>
    </row>
    <row r="131" spans="3:33">
      <c r="C131" s="49"/>
      <c r="D131" s="50"/>
      <c r="E131" s="162">
        <f t="shared" si="35"/>
        <v>0</v>
      </c>
      <c r="F131" s="160"/>
      <c r="G131" s="160"/>
      <c r="H131" s="160"/>
      <c r="I131" s="160"/>
      <c r="J131" s="17"/>
      <c r="K131" s="17"/>
      <c r="L131" s="213"/>
      <c r="M131" s="213"/>
      <c r="N131" s="175">
        <f t="shared" si="36"/>
        <v>0</v>
      </c>
      <c r="O131" s="173">
        <f t="shared" si="37"/>
        <v>0</v>
      </c>
      <c r="P131" s="162">
        <f t="shared" si="40"/>
        <v>0</v>
      </c>
      <c r="T131" s="143">
        <f t="shared" si="34"/>
        <v>0</v>
      </c>
      <c r="Y131" t="str">
        <f t="shared" si="41"/>
        <v xml:space="preserve">POCMP -  - </v>
      </c>
      <c r="AB131" s="32" t="s">
        <v>30</v>
      </c>
      <c r="AC131" s="55">
        <f>+AD131*$AC125</f>
        <v>0</v>
      </c>
      <c r="AD131" s="223"/>
      <c r="AE131" s="33"/>
      <c r="AF131" s="59">
        <f>AC131+AE131</f>
        <v>0</v>
      </c>
      <c r="AG131" s="218" t="str">
        <f>IFERROR(+AF131/$AF$48,"")</f>
        <v/>
      </c>
    </row>
    <row r="132" spans="3:33" ht="15" thickBot="1">
      <c r="C132" s="49"/>
      <c r="D132" s="50"/>
      <c r="E132" s="162">
        <f t="shared" si="35"/>
        <v>0</v>
      </c>
      <c r="F132" s="160"/>
      <c r="G132" s="160"/>
      <c r="H132" s="160"/>
      <c r="I132" s="160"/>
      <c r="J132" s="17"/>
      <c r="K132" s="17"/>
      <c r="L132" s="213"/>
      <c r="M132" s="213"/>
      <c r="N132" s="175">
        <f t="shared" si="36"/>
        <v>0</v>
      </c>
      <c r="O132" s="173">
        <f t="shared" si="37"/>
        <v>0</v>
      </c>
      <c r="P132" s="162">
        <f t="shared" si="40"/>
        <v>0</v>
      </c>
      <c r="T132" s="143">
        <f t="shared" si="34"/>
        <v>0</v>
      </c>
      <c r="Y132" t="str">
        <f t="shared" si="41"/>
        <v xml:space="preserve">POCMP -  - </v>
      </c>
      <c r="AB132" s="32" t="s">
        <v>31</v>
      </c>
      <c r="AC132" s="56">
        <f>SUM(AC126:AC131)</f>
        <v>0</v>
      </c>
      <c r="AD132" s="225">
        <f>SUM(AD126:AD131)</f>
        <v>0</v>
      </c>
      <c r="AE132" s="142">
        <f>SUM(AE126:AE131)</f>
        <v>0</v>
      </c>
      <c r="AF132" s="56">
        <f>SUM(AF126:AF131)</f>
        <v>0</v>
      </c>
      <c r="AG132" s="210">
        <f>SUM(AG126:AG131)</f>
        <v>0</v>
      </c>
    </row>
    <row r="133" spans="3:33" ht="15.5" thickTop="1" thickBot="1">
      <c r="C133" s="49"/>
      <c r="D133" s="50"/>
      <c r="E133" s="162">
        <f t="shared" si="35"/>
        <v>0</v>
      </c>
      <c r="F133" s="160"/>
      <c r="G133" s="160"/>
      <c r="H133" s="160"/>
      <c r="I133" s="160"/>
      <c r="J133" s="17"/>
      <c r="K133" s="17"/>
      <c r="L133" s="213"/>
      <c r="M133" s="213"/>
      <c r="N133" s="175">
        <f t="shared" si="36"/>
        <v>0</v>
      </c>
      <c r="O133" s="173">
        <f t="shared" si="37"/>
        <v>0</v>
      </c>
      <c r="P133" s="162">
        <f t="shared" si="40"/>
        <v>0</v>
      </c>
      <c r="T133" s="143">
        <f t="shared" si="34"/>
        <v>0</v>
      </c>
      <c r="Y133" t="str">
        <f t="shared" si="41"/>
        <v xml:space="preserve">POCMP -  - </v>
      </c>
      <c r="AB133" s="204" t="str">
        <f>AB121</f>
        <v>Enter applicable values in blue cells</v>
      </c>
      <c r="AC133" s="37"/>
      <c r="AD133" s="37"/>
      <c r="AE133" s="37"/>
      <c r="AF133" s="37"/>
      <c r="AG133" s="38"/>
    </row>
    <row r="134" spans="3:33" ht="15" thickBot="1">
      <c r="C134" s="49"/>
      <c r="D134" s="50"/>
      <c r="E134" s="162">
        <f t="shared" si="35"/>
        <v>0</v>
      </c>
      <c r="F134" s="160"/>
      <c r="G134" s="160"/>
      <c r="H134" s="160"/>
      <c r="I134" s="160"/>
      <c r="J134" s="17"/>
      <c r="K134" s="17"/>
      <c r="L134" s="213"/>
      <c r="M134" s="213"/>
      <c r="N134" s="175">
        <f t="shared" si="36"/>
        <v>0</v>
      </c>
      <c r="O134" s="173">
        <f t="shared" si="37"/>
        <v>0</v>
      </c>
      <c r="P134" s="162">
        <f t="shared" si="40"/>
        <v>0</v>
      </c>
      <c r="T134" s="143">
        <f t="shared" si="34"/>
        <v>0</v>
      </c>
      <c r="Y134" t="str">
        <f t="shared" si="41"/>
        <v xml:space="preserve">POCMP -  - </v>
      </c>
    </row>
    <row r="135" spans="3:33">
      <c r="C135" s="49"/>
      <c r="D135" s="50"/>
      <c r="E135" s="162">
        <f t="shared" si="35"/>
        <v>0</v>
      </c>
      <c r="F135" s="160"/>
      <c r="G135" s="160"/>
      <c r="H135" s="160"/>
      <c r="I135" s="160"/>
      <c r="J135" s="17"/>
      <c r="K135" s="17"/>
      <c r="L135" s="213"/>
      <c r="M135" s="213"/>
      <c r="N135" s="175">
        <f t="shared" si="36"/>
        <v>0</v>
      </c>
      <c r="O135" s="173">
        <f t="shared" si="37"/>
        <v>0</v>
      </c>
      <c r="P135" s="162">
        <f t="shared" si="40"/>
        <v>0</v>
      </c>
      <c r="T135" s="143">
        <f t="shared" si="34"/>
        <v>0</v>
      </c>
      <c r="Y135" t="str">
        <f t="shared" si="41"/>
        <v xml:space="preserve">POCMP -  - </v>
      </c>
      <c r="AB135" s="11" t="s">
        <v>2</v>
      </c>
      <c r="AC135" s="12"/>
      <c r="AD135" s="147"/>
      <c r="AE135" s="13"/>
      <c r="AF135" s="13"/>
      <c r="AG135" s="153"/>
    </row>
    <row r="136" spans="3:33">
      <c r="C136" s="49"/>
      <c r="D136" s="50"/>
      <c r="E136" s="162">
        <f t="shared" si="35"/>
        <v>0</v>
      </c>
      <c r="F136" s="160"/>
      <c r="G136" s="160"/>
      <c r="H136" s="160"/>
      <c r="I136" s="160"/>
      <c r="J136" s="17"/>
      <c r="K136" s="17"/>
      <c r="L136" s="213"/>
      <c r="M136" s="213"/>
      <c r="N136" s="175">
        <f t="shared" si="36"/>
        <v>0</v>
      </c>
      <c r="O136" s="173">
        <f t="shared" si="37"/>
        <v>0</v>
      </c>
      <c r="P136" s="162">
        <f t="shared" si="40"/>
        <v>0</v>
      </c>
      <c r="T136" s="143">
        <f t="shared" si="34"/>
        <v>0</v>
      </c>
      <c r="Y136" t="str">
        <f t="shared" si="41"/>
        <v xml:space="preserve">POCMP -  - </v>
      </c>
      <c r="AB136" s="20"/>
      <c r="AC136" s="21" t="s">
        <v>6</v>
      </c>
      <c r="AD136" s="148" t="s">
        <v>7</v>
      </c>
      <c r="AE136" s="23" t="s">
        <v>8</v>
      </c>
      <c r="AF136" s="24" t="s">
        <v>9</v>
      </c>
      <c r="AG136" s="154" t="s">
        <v>10</v>
      </c>
    </row>
    <row r="137" spans="3:33">
      <c r="C137" s="49"/>
      <c r="D137" s="50"/>
      <c r="E137" s="162">
        <f t="shared" si="35"/>
        <v>0</v>
      </c>
      <c r="F137" s="160"/>
      <c r="G137" s="160"/>
      <c r="H137" s="160"/>
      <c r="I137" s="160"/>
      <c r="J137" s="17"/>
      <c r="K137" s="17"/>
      <c r="L137" s="213"/>
      <c r="M137" s="213"/>
      <c r="N137" s="175">
        <f t="shared" si="36"/>
        <v>0</v>
      </c>
      <c r="O137" s="173">
        <f t="shared" si="37"/>
        <v>0</v>
      </c>
      <c r="P137" s="162">
        <f t="shared" si="40"/>
        <v>0</v>
      </c>
      <c r="T137" s="143">
        <f t="shared" si="34"/>
        <v>0</v>
      </c>
      <c r="Y137" t="str">
        <f t="shared" si="41"/>
        <v xml:space="preserve">POCMP -  - </v>
      </c>
      <c r="AB137" s="27"/>
      <c r="AC137" s="28"/>
      <c r="AD137" s="149"/>
      <c r="AE137" s="61">
        <f>SUM(AE138:AE143)</f>
        <v>0</v>
      </c>
      <c r="AF137" s="61">
        <f>AC137+AE144</f>
        <v>0</v>
      </c>
      <c r="AG137" s="155"/>
    </row>
    <row r="138" spans="3:33">
      <c r="C138" s="49"/>
      <c r="D138" s="50"/>
      <c r="E138" s="162">
        <f t="shared" si="35"/>
        <v>0</v>
      </c>
      <c r="F138" s="160"/>
      <c r="G138" s="160"/>
      <c r="H138" s="160"/>
      <c r="I138" s="160"/>
      <c r="J138" s="17"/>
      <c r="K138" s="17"/>
      <c r="L138" s="213"/>
      <c r="M138" s="213"/>
      <c r="N138" s="175">
        <f t="shared" si="36"/>
        <v>0</v>
      </c>
      <c r="O138" s="173">
        <f t="shared" si="37"/>
        <v>0</v>
      </c>
      <c r="P138" s="162">
        <f t="shared" si="40"/>
        <v>0</v>
      </c>
      <c r="T138" s="143">
        <f t="shared" si="34"/>
        <v>0</v>
      </c>
      <c r="Y138" t="str">
        <f t="shared" si="41"/>
        <v xml:space="preserve">POCMP -  - </v>
      </c>
      <c r="AB138" s="32" t="s">
        <v>18</v>
      </c>
      <c r="AC138" s="55">
        <f>+AD138*$AC137</f>
        <v>0</v>
      </c>
      <c r="AD138" s="223"/>
      <c r="AE138" s="33"/>
      <c r="AF138" s="59">
        <f>AC138+AE138</f>
        <v>0</v>
      </c>
      <c r="AG138" s="218" t="str">
        <f>IFERROR(+AF138/$AF144,"")</f>
        <v/>
      </c>
    </row>
    <row r="139" spans="3:33">
      <c r="C139" s="49"/>
      <c r="D139" s="50"/>
      <c r="E139" s="162">
        <f t="shared" si="35"/>
        <v>0</v>
      </c>
      <c r="F139" s="160"/>
      <c r="G139" s="160"/>
      <c r="H139" s="160"/>
      <c r="I139" s="160"/>
      <c r="J139" s="17"/>
      <c r="K139" s="17"/>
      <c r="L139" s="213"/>
      <c r="M139" s="213"/>
      <c r="N139" s="175">
        <f t="shared" si="36"/>
        <v>0</v>
      </c>
      <c r="O139" s="173">
        <f t="shared" si="37"/>
        <v>0</v>
      </c>
      <c r="P139" s="162">
        <f t="shared" si="40"/>
        <v>0</v>
      </c>
      <c r="T139" s="143">
        <f t="shared" si="34"/>
        <v>0</v>
      </c>
      <c r="Y139" t="str">
        <f t="shared" si="41"/>
        <v xml:space="preserve">POCMP -  - </v>
      </c>
      <c r="AB139" s="32" t="s">
        <v>22</v>
      </c>
      <c r="AC139" s="55">
        <f>+AD139*$AC137</f>
        <v>0</v>
      </c>
      <c r="AD139" s="223"/>
      <c r="AE139" s="33"/>
      <c r="AF139" s="59">
        <f>AC139+AE139</f>
        <v>0</v>
      </c>
      <c r="AG139" s="218" t="str">
        <f>IFERROR(+AF139/$AF144,"")</f>
        <v/>
      </c>
    </row>
    <row r="140" spans="3:33">
      <c r="C140" s="49"/>
      <c r="D140" s="50"/>
      <c r="E140" s="162">
        <f t="shared" si="35"/>
        <v>0</v>
      </c>
      <c r="F140" s="160"/>
      <c r="G140" s="160"/>
      <c r="H140" s="160"/>
      <c r="I140" s="160"/>
      <c r="J140" s="17"/>
      <c r="K140" s="17"/>
      <c r="L140" s="213"/>
      <c r="M140" s="213"/>
      <c r="N140" s="175">
        <f t="shared" si="36"/>
        <v>0</v>
      </c>
      <c r="O140" s="173">
        <f t="shared" si="37"/>
        <v>0</v>
      </c>
      <c r="P140" s="162">
        <f t="shared" si="40"/>
        <v>0</v>
      </c>
      <c r="T140" s="143">
        <f t="shared" si="34"/>
        <v>0</v>
      </c>
      <c r="Y140" t="str">
        <f t="shared" si="41"/>
        <v xml:space="preserve">POCMP -  - </v>
      </c>
      <c r="AB140" s="32" t="s">
        <v>24</v>
      </c>
      <c r="AC140" s="55">
        <f>+AD140*$AC137</f>
        <v>0</v>
      </c>
      <c r="AD140" s="223"/>
      <c r="AE140" s="33"/>
      <c r="AF140" s="59">
        <f t="shared" ref="AF140" si="46">AC140+AE140</f>
        <v>0</v>
      </c>
      <c r="AG140" s="218" t="str">
        <f>IFERROR(+AF140/$AF144,"")</f>
        <v/>
      </c>
    </row>
    <row r="141" spans="3:33">
      <c r="C141" s="49"/>
      <c r="D141" s="50"/>
      <c r="E141" s="162">
        <f t="shared" si="35"/>
        <v>0</v>
      </c>
      <c r="F141" s="160"/>
      <c r="G141" s="160"/>
      <c r="H141" s="160"/>
      <c r="I141" s="160"/>
      <c r="J141" s="17"/>
      <c r="K141" s="17"/>
      <c r="L141" s="213"/>
      <c r="M141" s="213"/>
      <c r="N141" s="175">
        <f t="shared" si="36"/>
        <v>0</v>
      </c>
      <c r="O141" s="173">
        <f t="shared" si="37"/>
        <v>0</v>
      </c>
      <c r="P141" s="162">
        <f t="shared" si="40"/>
        <v>0</v>
      </c>
      <c r="T141" s="143">
        <f t="shared" si="34"/>
        <v>0</v>
      </c>
      <c r="Y141" t="str">
        <f t="shared" si="41"/>
        <v xml:space="preserve">POCMP -  - </v>
      </c>
      <c r="AB141" s="32" t="s">
        <v>26</v>
      </c>
      <c r="AC141" s="55">
        <f>+AD141*$AC137</f>
        <v>0</v>
      </c>
      <c r="AD141" s="223"/>
      <c r="AE141" s="33"/>
      <c r="AF141" s="59">
        <f>AC141+AE141</f>
        <v>0</v>
      </c>
      <c r="AG141" s="218" t="str">
        <f>IFERROR(+AF141/$AF144,"")</f>
        <v/>
      </c>
    </row>
    <row r="142" spans="3:33">
      <c r="C142" s="49"/>
      <c r="D142" s="50"/>
      <c r="E142" s="162">
        <f t="shared" si="35"/>
        <v>0</v>
      </c>
      <c r="F142" s="160"/>
      <c r="G142" s="160"/>
      <c r="H142" s="160"/>
      <c r="I142" s="160"/>
      <c r="J142" s="17"/>
      <c r="K142" s="17"/>
      <c r="L142" s="213"/>
      <c r="M142" s="213"/>
      <c r="N142" s="175">
        <f t="shared" si="36"/>
        <v>0</v>
      </c>
      <c r="O142" s="173">
        <f t="shared" si="37"/>
        <v>0</v>
      </c>
      <c r="P142" s="162">
        <f t="shared" si="40"/>
        <v>0</v>
      </c>
      <c r="T142" s="143">
        <f t="shared" si="34"/>
        <v>0</v>
      </c>
      <c r="Y142" t="str">
        <f t="shared" si="41"/>
        <v xml:space="preserve">POCMP -  - </v>
      </c>
      <c r="AB142" s="32" t="s">
        <v>28</v>
      </c>
      <c r="AC142" s="55">
        <f>+AD142*$AC137</f>
        <v>0</v>
      </c>
      <c r="AD142" s="223"/>
      <c r="AE142" s="33"/>
      <c r="AF142" s="59">
        <f t="shared" ref="AF142" si="47">AC142+AE142</f>
        <v>0</v>
      </c>
      <c r="AG142" s="218" t="str">
        <f>IFERROR(+AF142/$AF144,"")</f>
        <v/>
      </c>
    </row>
    <row r="143" spans="3:33">
      <c r="C143" s="49"/>
      <c r="D143" s="50"/>
      <c r="E143" s="162">
        <f t="shared" si="35"/>
        <v>0</v>
      </c>
      <c r="F143" s="160"/>
      <c r="G143" s="160"/>
      <c r="H143" s="160"/>
      <c r="I143" s="160"/>
      <c r="J143" s="17"/>
      <c r="K143" s="17"/>
      <c r="L143" s="213"/>
      <c r="M143" s="213"/>
      <c r="N143" s="175">
        <f t="shared" si="36"/>
        <v>0</v>
      </c>
      <c r="O143" s="173">
        <f t="shared" si="37"/>
        <v>0</v>
      </c>
      <c r="P143" s="162">
        <f t="shared" si="40"/>
        <v>0</v>
      </c>
      <c r="T143" s="143">
        <f t="shared" si="34"/>
        <v>0</v>
      </c>
      <c r="Y143" t="str">
        <f t="shared" si="41"/>
        <v xml:space="preserve">POCMP -  - </v>
      </c>
      <c r="AB143" s="32" t="s">
        <v>30</v>
      </c>
      <c r="AC143" s="55">
        <f>+AD143*$AC137</f>
        <v>0</v>
      </c>
      <c r="AD143" s="223"/>
      <c r="AE143" s="33"/>
      <c r="AF143" s="59">
        <f>AC143+AE143</f>
        <v>0</v>
      </c>
      <c r="AG143" s="218" t="str">
        <f>IFERROR(+AF143/$AF$48,"")</f>
        <v/>
      </c>
    </row>
    <row r="144" spans="3:33" ht="15" thickBot="1">
      <c r="C144" s="49"/>
      <c r="D144" s="50"/>
      <c r="E144" s="162">
        <f t="shared" si="35"/>
        <v>0</v>
      </c>
      <c r="F144" s="160"/>
      <c r="G144" s="160"/>
      <c r="H144" s="160"/>
      <c r="I144" s="160"/>
      <c r="J144" s="17"/>
      <c r="K144" s="17"/>
      <c r="L144" s="213"/>
      <c r="M144" s="213"/>
      <c r="N144" s="175">
        <f t="shared" si="36"/>
        <v>0</v>
      </c>
      <c r="O144" s="173">
        <f t="shared" si="37"/>
        <v>0</v>
      </c>
      <c r="P144" s="162">
        <f t="shared" ref="P144:P160" si="48">ROUND(+(D144*M144)-(C144*L144),2)</f>
        <v>0</v>
      </c>
      <c r="T144" s="143">
        <f t="shared" si="34"/>
        <v>0</v>
      </c>
      <c r="Y144" t="str">
        <f t="shared" ref="Y144:Y158" si="49">_xlfn.CONCAT("POCMP - ",G144," - ",H144)</f>
        <v xml:space="preserve">POCMP -  - </v>
      </c>
      <c r="AB144" s="32" t="s">
        <v>31</v>
      </c>
      <c r="AC144" s="56">
        <f>SUM(AC138:AC143)</f>
        <v>0</v>
      </c>
      <c r="AD144" s="225">
        <f>SUM(AD138:AD143)</f>
        <v>0</v>
      </c>
      <c r="AE144" s="142">
        <f>SUM(AE138:AE143)</f>
        <v>0</v>
      </c>
      <c r="AF144" s="56">
        <f>SUM(AF138:AF143)</f>
        <v>0</v>
      </c>
      <c r="AG144" s="210">
        <f>SUM(AG138:AG143)</f>
        <v>0</v>
      </c>
    </row>
    <row r="145" spans="3:33" ht="15.5" thickTop="1" thickBot="1">
      <c r="C145" s="49"/>
      <c r="D145" s="50"/>
      <c r="E145" s="162">
        <f t="shared" si="35"/>
        <v>0</v>
      </c>
      <c r="F145" s="160"/>
      <c r="G145" s="160"/>
      <c r="H145" s="160"/>
      <c r="I145" s="160"/>
      <c r="J145" s="17"/>
      <c r="K145" s="17"/>
      <c r="L145" s="213"/>
      <c r="M145" s="213"/>
      <c r="N145" s="175">
        <f t="shared" si="36"/>
        <v>0</v>
      </c>
      <c r="O145" s="173">
        <f t="shared" si="37"/>
        <v>0</v>
      </c>
      <c r="P145" s="162">
        <f t="shared" si="48"/>
        <v>0</v>
      </c>
      <c r="T145" s="143">
        <f t="shared" si="34"/>
        <v>0</v>
      </c>
      <c r="Y145" t="str">
        <f t="shared" si="49"/>
        <v xml:space="preserve">POCMP -  - </v>
      </c>
      <c r="AB145" s="204" t="str">
        <f>AB133</f>
        <v>Enter applicable values in blue cells</v>
      </c>
      <c r="AC145" s="37"/>
      <c r="AD145" s="37"/>
      <c r="AE145" s="37"/>
      <c r="AF145" s="37"/>
      <c r="AG145" s="38"/>
    </row>
    <row r="146" spans="3:33" ht="15" thickBot="1">
      <c r="C146" s="49"/>
      <c r="D146" s="50"/>
      <c r="E146" s="162">
        <f t="shared" si="35"/>
        <v>0</v>
      </c>
      <c r="F146" s="160"/>
      <c r="G146" s="160"/>
      <c r="H146" s="160"/>
      <c r="I146" s="160"/>
      <c r="J146" s="17"/>
      <c r="K146" s="17"/>
      <c r="L146" s="213"/>
      <c r="M146" s="213"/>
      <c r="N146" s="175">
        <f t="shared" si="36"/>
        <v>0</v>
      </c>
      <c r="O146" s="173">
        <f t="shared" si="37"/>
        <v>0</v>
      </c>
      <c r="P146" s="162">
        <f t="shared" si="48"/>
        <v>0</v>
      </c>
      <c r="T146" s="143">
        <f t="shared" si="34"/>
        <v>0</v>
      </c>
      <c r="Y146" t="str">
        <f t="shared" si="49"/>
        <v xml:space="preserve">POCMP -  - </v>
      </c>
    </row>
    <row r="147" spans="3:33">
      <c r="C147" s="49"/>
      <c r="D147" s="50"/>
      <c r="E147" s="162">
        <f t="shared" si="35"/>
        <v>0</v>
      </c>
      <c r="F147" s="160"/>
      <c r="G147" s="160"/>
      <c r="H147" s="160"/>
      <c r="I147" s="160"/>
      <c r="J147" s="17"/>
      <c r="K147" s="17"/>
      <c r="L147" s="213"/>
      <c r="M147" s="213"/>
      <c r="N147" s="175">
        <f t="shared" si="36"/>
        <v>0</v>
      </c>
      <c r="O147" s="173">
        <f t="shared" si="37"/>
        <v>0</v>
      </c>
      <c r="P147" s="162">
        <f t="shared" si="48"/>
        <v>0</v>
      </c>
      <c r="T147" s="143">
        <f t="shared" si="34"/>
        <v>0</v>
      </c>
      <c r="Y147" t="str">
        <f t="shared" si="49"/>
        <v xml:space="preserve">POCMP -  - </v>
      </c>
      <c r="AB147" s="11" t="s">
        <v>2</v>
      </c>
      <c r="AC147" s="12"/>
      <c r="AD147" s="147"/>
      <c r="AE147" s="13"/>
      <c r="AF147" s="13"/>
      <c r="AG147" s="153"/>
    </row>
    <row r="148" spans="3:33">
      <c r="C148" s="49"/>
      <c r="D148" s="50"/>
      <c r="E148" s="162">
        <f t="shared" si="35"/>
        <v>0</v>
      </c>
      <c r="F148" s="160"/>
      <c r="G148" s="160"/>
      <c r="H148" s="160"/>
      <c r="I148" s="160"/>
      <c r="J148" s="17"/>
      <c r="K148" s="17"/>
      <c r="L148" s="213"/>
      <c r="M148" s="213"/>
      <c r="N148" s="175">
        <f t="shared" si="36"/>
        <v>0</v>
      </c>
      <c r="O148" s="173">
        <f t="shared" si="37"/>
        <v>0</v>
      </c>
      <c r="P148" s="162">
        <f t="shared" si="48"/>
        <v>0</v>
      </c>
      <c r="T148" s="143">
        <f t="shared" si="34"/>
        <v>0</v>
      </c>
      <c r="Y148" t="str">
        <f t="shared" si="49"/>
        <v xml:space="preserve">POCMP -  - </v>
      </c>
      <c r="AB148" s="20"/>
      <c r="AC148" s="21" t="s">
        <v>6</v>
      </c>
      <c r="AD148" s="148" t="s">
        <v>7</v>
      </c>
      <c r="AE148" s="23" t="s">
        <v>8</v>
      </c>
      <c r="AF148" s="24" t="s">
        <v>9</v>
      </c>
      <c r="AG148" s="154" t="s">
        <v>10</v>
      </c>
    </row>
    <row r="149" spans="3:33">
      <c r="C149" s="49"/>
      <c r="D149" s="50"/>
      <c r="E149" s="162">
        <f t="shared" si="35"/>
        <v>0</v>
      </c>
      <c r="F149" s="160"/>
      <c r="G149" s="160"/>
      <c r="H149" s="160"/>
      <c r="I149" s="160"/>
      <c r="J149" s="17"/>
      <c r="K149" s="17"/>
      <c r="L149" s="213"/>
      <c r="M149" s="213"/>
      <c r="N149" s="175">
        <f t="shared" si="36"/>
        <v>0</v>
      </c>
      <c r="O149" s="173">
        <f t="shared" si="37"/>
        <v>0</v>
      </c>
      <c r="P149" s="162">
        <f t="shared" si="48"/>
        <v>0</v>
      </c>
      <c r="T149" s="143">
        <f t="shared" si="34"/>
        <v>0</v>
      </c>
      <c r="Y149" t="str">
        <f t="shared" si="49"/>
        <v xml:space="preserve">POCMP -  - </v>
      </c>
      <c r="AB149" s="27"/>
      <c r="AC149" s="28"/>
      <c r="AD149" s="149"/>
      <c r="AE149" s="61">
        <f>SUM(AE150:AE155)</f>
        <v>0</v>
      </c>
      <c r="AF149" s="61">
        <f>AC149+AE156</f>
        <v>0</v>
      </c>
      <c r="AG149" s="155"/>
    </row>
    <row r="150" spans="3:33">
      <c r="C150" s="49"/>
      <c r="D150" s="50"/>
      <c r="E150" s="162">
        <f t="shared" si="35"/>
        <v>0</v>
      </c>
      <c r="F150" s="160"/>
      <c r="G150" s="160"/>
      <c r="H150" s="160"/>
      <c r="I150" s="160"/>
      <c r="J150" s="17"/>
      <c r="K150" s="17"/>
      <c r="L150" s="213"/>
      <c r="M150" s="213"/>
      <c r="N150" s="175">
        <f t="shared" si="36"/>
        <v>0</v>
      </c>
      <c r="O150" s="173">
        <f t="shared" si="37"/>
        <v>0</v>
      </c>
      <c r="P150" s="162">
        <f t="shared" si="48"/>
        <v>0</v>
      </c>
      <c r="T150" s="143">
        <f t="shared" si="34"/>
        <v>0</v>
      </c>
      <c r="Y150" t="str">
        <f t="shared" si="49"/>
        <v xml:space="preserve">POCMP -  - </v>
      </c>
      <c r="AB150" s="32" t="s">
        <v>18</v>
      </c>
      <c r="AC150" s="55">
        <f>+AD150*$AC149</f>
        <v>0</v>
      </c>
      <c r="AD150" s="223"/>
      <c r="AE150" s="33"/>
      <c r="AF150" s="59">
        <f>AC150+AE150</f>
        <v>0</v>
      </c>
      <c r="AG150" s="218" t="str">
        <f>IFERROR(+AF150/$AF156,"")</f>
        <v/>
      </c>
    </row>
    <row r="151" spans="3:33">
      <c r="C151" s="49"/>
      <c r="D151" s="50"/>
      <c r="E151" s="162">
        <f t="shared" si="35"/>
        <v>0</v>
      </c>
      <c r="F151" s="160"/>
      <c r="G151" s="160"/>
      <c r="H151" s="160"/>
      <c r="I151" s="160"/>
      <c r="J151" s="17"/>
      <c r="K151" s="17"/>
      <c r="L151" s="213"/>
      <c r="M151" s="213"/>
      <c r="N151" s="175">
        <f t="shared" si="36"/>
        <v>0</v>
      </c>
      <c r="O151" s="173">
        <f t="shared" si="37"/>
        <v>0</v>
      </c>
      <c r="P151" s="162">
        <f t="shared" si="48"/>
        <v>0</v>
      </c>
      <c r="T151" s="143">
        <f t="shared" si="34"/>
        <v>0</v>
      </c>
      <c r="Y151" t="str">
        <f t="shared" si="49"/>
        <v xml:space="preserve">POCMP -  - </v>
      </c>
      <c r="AB151" s="32" t="s">
        <v>22</v>
      </c>
      <c r="AC151" s="55">
        <f>+AD151*$AC149</f>
        <v>0</v>
      </c>
      <c r="AD151" s="223"/>
      <c r="AE151" s="33"/>
      <c r="AF151" s="59">
        <f>AC151+AE151</f>
        <v>0</v>
      </c>
      <c r="AG151" s="218" t="str">
        <f>IFERROR(+AF151/$AF156,"")</f>
        <v/>
      </c>
    </row>
    <row r="152" spans="3:33">
      <c r="C152" s="49"/>
      <c r="D152" s="50"/>
      <c r="E152" s="162">
        <f t="shared" si="35"/>
        <v>0</v>
      </c>
      <c r="F152" s="160"/>
      <c r="G152" s="160"/>
      <c r="H152" s="160"/>
      <c r="I152" s="160"/>
      <c r="J152" s="17"/>
      <c r="K152" s="17"/>
      <c r="L152" s="213"/>
      <c r="M152" s="213"/>
      <c r="N152" s="175">
        <f t="shared" si="36"/>
        <v>0</v>
      </c>
      <c r="O152" s="173">
        <f t="shared" si="37"/>
        <v>0</v>
      </c>
      <c r="P152" s="162">
        <f t="shared" si="48"/>
        <v>0</v>
      </c>
      <c r="T152" s="143">
        <f t="shared" si="34"/>
        <v>0</v>
      </c>
      <c r="Y152" t="str">
        <f t="shared" si="49"/>
        <v xml:space="preserve">POCMP -  - </v>
      </c>
      <c r="AB152" s="32" t="s">
        <v>24</v>
      </c>
      <c r="AC152" s="55">
        <f>+AD152*$AC149</f>
        <v>0</v>
      </c>
      <c r="AD152" s="223"/>
      <c r="AE152" s="33"/>
      <c r="AF152" s="59">
        <f t="shared" ref="AF152" si="50">AC152+AE152</f>
        <v>0</v>
      </c>
      <c r="AG152" s="218" t="str">
        <f>IFERROR(+AF152/$AF156,"")</f>
        <v/>
      </c>
    </row>
    <row r="153" spans="3:33">
      <c r="C153" s="49"/>
      <c r="D153" s="50"/>
      <c r="E153" s="162">
        <f t="shared" si="35"/>
        <v>0</v>
      </c>
      <c r="F153" s="160"/>
      <c r="G153" s="160"/>
      <c r="H153" s="160"/>
      <c r="I153" s="160"/>
      <c r="J153" s="17"/>
      <c r="K153" s="17"/>
      <c r="L153" s="213"/>
      <c r="M153" s="213"/>
      <c r="N153" s="175">
        <f t="shared" si="36"/>
        <v>0</v>
      </c>
      <c r="O153" s="173">
        <f t="shared" si="37"/>
        <v>0</v>
      </c>
      <c r="P153" s="162">
        <f t="shared" si="48"/>
        <v>0</v>
      </c>
      <c r="T153" s="143">
        <f t="shared" si="34"/>
        <v>0</v>
      </c>
      <c r="Y153" t="str">
        <f t="shared" si="49"/>
        <v xml:space="preserve">POCMP -  - </v>
      </c>
      <c r="AB153" s="32" t="s">
        <v>26</v>
      </c>
      <c r="AC153" s="55">
        <f>+AD153*$AC149</f>
        <v>0</v>
      </c>
      <c r="AD153" s="223"/>
      <c r="AE153" s="33"/>
      <c r="AF153" s="59">
        <f>AC153+AE153</f>
        <v>0</v>
      </c>
      <c r="AG153" s="218" t="str">
        <f>IFERROR(+AF153/$AF156,"")</f>
        <v/>
      </c>
    </row>
    <row r="154" spans="3:33">
      <c r="C154" s="49"/>
      <c r="D154" s="50"/>
      <c r="E154" s="162">
        <f t="shared" si="35"/>
        <v>0</v>
      </c>
      <c r="F154" s="160"/>
      <c r="G154" s="160"/>
      <c r="H154" s="160"/>
      <c r="I154" s="160"/>
      <c r="J154" s="17"/>
      <c r="K154" s="17"/>
      <c r="L154" s="213"/>
      <c r="M154" s="213"/>
      <c r="N154" s="175">
        <f t="shared" si="36"/>
        <v>0</v>
      </c>
      <c r="O154" s="173">
        <f t="shared" si="37"/>
        <v>0</v>
      </c>
      <c r="P154" s="162">
        <f t="shared" si="48"/>
        <v>0</v>
      </c>
      <c r="T154" s="143">
        <f t="shared" si="34"/>
        <v>0</v>
      </c>
      <c r="Y154" t="str">
        <f t="shared" si="49"/>
        <v xml:space="preserve">POCMP -  - </v>
      </c>
      <c r="AB154" s="32" t="s">
        <v>28</v>
      </c>
      <c r="AC154" s="55">
        <f>+AD154*$AC149</f>
        <v>0</v>
      </c>
      <c r="AD154" s="223"/>
      <c r="AE154" s="33"/>
      <c r="AF154" s="59">
        <f t="shared" ref="AF154" si="51">AC154+AE154</f>
        <v>0</v>
      </c>
      <c r="AG154" s="218" t="str">
        <f>IFERROR(+AF154/$AF156,"")</f>
        <v/>
      </c>
    </row>
    <row r="155" spans="3:33">
      <c r="C155" s="49"/>
      <c r="D155" s="50"/>
      <c r="E155" s="162">
        <f t="shared" si="35"/>
        <v>0</v>
      </c>
      <c r="F155" s="160"/>
      <c r="G155" s="160"/>
      <c r="H155" s="160"/>
      <c r="I155" s="160"/>
      <c r="J155" s="17"/>
      <c r="K155" s="17"/>
      <c r="L155" s="213"/>
      <c r="M155" s="213"/>
      <c r="N155" s="175">
        <f t="shared" si="36"/>
        <v>0</v>
      </c>
      <c r="O155" s="173">
        <f t="shared" si="37"/>
        <v>0</v>
      </c>
      <c r="P155" s="162">
        <f t="shared" si="48"/>
        <v>0</v>
      </c>
      <c r="T155" s="143">
        <f t="shared" si="34"/>
        <v>0</v>
      </c>
      <c r="Y155" t="str">
        <f t="shared" si="49"/>
        <v xml:space="preserve">POCMP -  - </v>
      </c>
      <c r="AB155" s="32" t="s">
        <v>30</v>
      </c>
      <c r="AC155" s="55">
        <f>+AD155*$AC149</f>
        <v>0</v>
      </c>
      <c r="AD155" s="223"/>
      <c r="AE155" s="33"/>
      <c r="AF155" s="59">
        <f>AC155+AE155</f>
        <v>0</v>
      </c>
      <c r="AG155" s="218" t="str">
        <f>IFERROR(+AF155/$AF$48,"")</f>
        <v/>
      </c>
    </row>
    <row r="156" spans="3:33" ht="15" thickBot="1">
      <c r="C156" s="49"/>
      <c r="D156" s="50"/>
      <c r="E156" s="162">
        <f t="shared" si="35"/>
        <v>0</v>
      </c>
      <c r="F156" s="160"/>
      <c r="G156" s="160"/>
      <c r="H156" s="160"/>
      <c r="I156" s="160"/>
      <c r="J156" s="17"/>
      <c r="K156" s="17"/>
      <c r="L156" s="213"/>
      <c r="M156" s="213"/>
      <c r="N156" s="175">
        <f t="shared" si="36"/>
        <v>0</v>
      </c>
      <c r="O156" s="173">
        <f t="shared" si="37"/>
        <v>0</v>
      </c>
      <c r="P156" s="162">
        <f t="shared" si="48"/>
        <v>0</v>
      </c>
      <c r="T156" s="143">
        <f t="shared" si="34"/>
        <v>0</v>
      </c>
      <c r="Y156" t="str">
        <f t="shared" si="49"/>
        <v xml:space="preserve">POCMP -  - </v>
      </c>
      <c r="AB156" s="32" t="s">
        <v>31</v>
      </c>
      <c r="AC156" s="56">
        <f>SUM(AC150:AC155)</f>
        <v>0</v>
      </c>
      <c r="AD156" s="225">
        <f>SUM(AD150:AD155)</f>
        <v>0</v>
      </c>
      <c r="AE156" s="142">
        <f>SUM(AE150:AE155)</f>
        <v>0</v>
      </c>
      <c r="AF156" s="56">
        <f>SUM(AF150:AF155)</f>
        <v>0</v>
      </c>
      <c r="AG156" s="210">
        <f>SUM(AG150:AG155)</f>
        <v>0</v>
      </c>
    </row>
    <row r="157" spans="3:33" ht="15.5" thickTop="1" thickBot="1">
      <c r="C157" s="49"/>
      <c r="D157" s="50"/>
      <c r="E157" s="162">
        <f t="shared" si="35"/>
        <v>0</v>
      </c>
      <c r="F157" s="160"/>
      <c r="G157" s="160"/>
      <c r="H157" s="160"/>
      <c r="I157" s="160"/>
      <c r="J157" s="17"/>
      <c r="K157" s="17"/>
      <c r="L157" s="213"/>
      <c r="M157" s="213"/>
      <c r="N157" s="175">
        <f t="shared" si="36"/>
        <v>0</v>
      </c>
      <c r="O157" s="173">
        <f t="shared" si="37"/>
        <v>0</v>
      </c>
      <c r="P157" s="162">
        <f t="shared" si="48"/>
        <v>0</v>
      </c>
      <c r="T157" s="143">
        <f t="shared" si="34"/>
        <v>0</v>
      </c>
      <c r="Y157" t="str">
        <f t="shared" si="49"/>
        <v xml:space="preserve">POCMP -  - </v>
      </c>
      <c r="AB157" s="204" t="str">
        <f>AB145</f>
        <v>Enter applicable values in blue cells</v>
      </c>
      <c r="AC157" s="37"/>
      <c r="AD157" s="37"/>
      <c r="AE157" s="37"/>
      <c r="AF157" s="37"/>
      <c r="AG157" s="38"/>
    </row>
    <row r="158" spans="3:33">
      <c r="C158" s="49"/>
      <c r="D158" s="50"/>
      <c r="E158" s="162">
        <f t="shared" si="35"/>
        <v>0</v>
      </c>
      <c r="F158" s="160"/>
      <c r="G158" s="160"/>
      <c r="H158" s="160"/>
      <c r="I158" s="160"/>
      <c r="J158" s="17"/>
      <c r="K158" s="17"/>
      <c r="L158" s="213"/>
      <c r="M158" s="213"/>
      <c r="N158" s="175">
        <f t="shared" si="36"/>
        <v>0</v>
      </c>
      <c r="O158" s="173">
        <f t="shared" si="37"/>
        <v>0</v>
      </c>
      <c r="P158" s="162">
        <f t="shared" si="48"/>
        <v>0</v>
      </c>
      <c r="T158" s="143">
        <f t="shared" si="34"/>
        <v>0</v>
      </c>
      <c r="Y158" t="str">
        <f t="shared" si="49"/>
        <v xml:space="preserve">POCMP -  - </v>
      </c>
    </row>
    <row r="159" spans="3:33">
      <c r="C159" s="49"/>
      <c r="D159" s="50"/>
      <c r="E159" s="162">
        <f t="shared" ref="E159:E160" si="52">+D159-C159</f>
        <v>0</v>
      </c>
      <c r="F159" s="160"/>
      <c r="G159" s="160"/>
      <c r="H159" s="160"/>
      <c r="I159" s="160"/>
      <c r="J159" s="17"/>
      <c r="K159" s="17"/>
      <c r="L159" s="213"/>
      <c r="M159" s="213"/>
      <c r="N159" s="175">
        <f t="shared" ref="N159:N160" si="53">+M159-L159</f>
        <v>0</v>
      </c>
      <c r="O159" s="173">
        <f t="shared" ref="O159:O160" si="54">N159*100</f>
        <v>0</v>
      </c>
      <c r="P159" s="162">
        <f t="shared" si="48"/>
        <v>0</v>
      </c>
      <c r="T159" s="143">
        <f t="shared" ref="T159:T160" si="55">LEN(Q159)</f>
        <v>0</v>
      </c>
      <c r="Y159" t="str">
        <f t="shared" ref="Y159:Y160" si="56">_xlfn.CONCAT("POCMP - ",G159," - ",H159)</f>
        <v xml:space="preserve">POCMP -  - </v>
      </c>
    </row>
    <row r="160" spans="3:33">
      <c r="C160" s="49"/>
      <c r="D160" s="50"/>
      <c r="E160" s="162">
        <f t="shared" si="52"/>
        <v>0</v>
      </c>
      <c r="F160" s="160"/>
      <c r="G160" s="160"/>
      <c r="H160" s="160"/>
      <c r="I160" s="160"/>
      <c r="J160" s="17"/>
      <c r="K160" s="17"/>
      <c r="L160" s="213"/>
      <c r="M160" s="213"/>
      <c r="N160" s="175">
        <f t="shared" si="53"/>
        <v>0</v>
      </c>
      <c r="O160" s="173">
        <f t="shared" si="54"/>
        <v>0</v>
      </c>
      <c r="P160" s="162">
        <f t="shared" si="48"/>
        <v>0</v>
      </c>
      <c r="T160" s="143">
        <f t="shared" si="55"/>
        <v>0</v>
      </c>
      <c r="Y160" t="str">
        <f t="shared" si="56"/>
        <v xml:space="preserve">POCMP -  - </v>
      </c>
    </row>
  </sheetData>
  <sheetProtection algorithmName="SHA-512" hashValue="3HOB+982be1nQaIxHl4XvXN5kC8PdybARx6fx83gq0KtTPvnTQJXYMEJzZBBIcmitYxlL7eH4J726YNoxwvYSQ==" saltValue="eT0Sl+eQjbi1kmf51MbKkw==" spinCount="100000" sheet="1" formatCells="0" formatColumns="0" formatRows="0" insertHyperlinks="0" selectLockedCells="1" sort="0" autoFilter="0" pivotTables="0"/>
  <autoFilter ref="B15:Y35" xr:uid="{0DA0F44E-E87F-415C-BFEC-D505F950B5CE}"/>
  <mergeCells count="13">
    <mergeCell ref="P13:R13"/>
    <mergeCell ref="V15:W15"/>
    <mergeCell ref="F13:O13"/>
    <mergeCell ref="B13:E13"/>
    <mergeCell ref="J3:N3"/>
    <mergeCell ref="D5:F5"/>
    <mergeCell ref="D6:G6"/>
    <mergeCell ref="D7:F7"/>
    <mergeCell ref="D8:E8"/>
    <mergeCell ref="D9:G9"/>
    <mergeCell ref="D10:G11"/>
    <mergeCell ref="D4:F4"/>
    <mergeCell ref="T14:W14"/>
  </mergeCells>
  <phoneticPr fontId="25" type="noConversion"/>
  <conditionalFormatting sqref="P12:P15">
    <cfRule type="cellIs" dxfId="5" priority="8" operator="equal">
      <formula>"Must Net to Zero"</formula>
    </cfRule>
  </conditionalFormatting>
  <conditionalFormatting sqref="T16:T1048576">
    <cfRule type="cellIs" dxfId="4" priority="1" operator="greaterThan">
      <formula>30</formula>
    </cfRule>
  </conditionalFormatting>
  <dataValidations xWindow="201" yWindow="447" count="2">
    <dataValidation allowBlank="1" showInputMessage="1" showErrorMessage="1" promptTitle="Naming Convention" prompt="PBA - Accounting Period - DIV - Submitter's DeptID - GENERAL DESCRIPTION of TRANSACTION_x000a_Example:_x000a_   PBA - 01 - ACAD - 21700 - LARGE CLASSROOM ALLOCATION_x000a__x000a_See Guidelines tab for more info_x000a_" sqref="D6:G6" xr:uid="{6CE60ABD-3F89-4254-A460-6D4AAF212B9F}"/>
    <dataValidation type="textLength" allowBlank="1" showInputMessage="1" showErrorMessage="1" promptTitle="Position Number" prompt="Must be a minimum of 8 characters" sqref="B16:B1048576" xr:uid="{E195C121-43CD-4629-8D28-3C214009E85A}">
      <formula1>8</formula1>
      <formula2>16</formula2>
    </dataValidation>
  </dataValidations>
  <hyperlinks>
    <hyperlink ref="Q3" r:id="rId1" location="/site/production/views/QuesticaPositionBudget/QuesticaPositionBudget/7fae1fc1-13bc-4cfd-a5c8-64f4a3f32642/CY?:iid=1" xr:uid="{40E1CA07-0DAD-4044-A351-A8E77EAAEE55}"/>
    <hyperlink ref="Q4" r:id="rId2" location="/site/production/views/HRPositionsActuals/HRPositionsActuals?:iid=2" xr:uid="{A6A71DBD-A21A-4412-A3FE-019685818190}"/>
  </hyperlinks>
  <printOptions horizontalCentered="1"/>
  <pageMargins left="0.2" right="0.2" top="0.25" bottom="0.4" header="0.3" footer="0.3"/>
  <pageSetup paperSize="5" scale="59" fitToHeight="0" orientation="landscape" r:id="rId3"/>
  <extLst>
    <ext xmlns:x14="http://schemas.microsoft.com/office/spreadsheetml/2009/9/main" uri="{CCE6A557-97BC-4b89-ADB6-D9C93CAAB3DF}">
      <x14:dataValidations xmlns:xm="http://schemas.microsoft.com/office/excel/2006/main" xWindow="201" yWindow="447" count="3">
        <x14:dataValidation type="list" allowBlank="1" showInputMessage="1" showErrorMessage="1" xr:uid="{4B0F2D02-9876-46F8-B2AE-1318720F54A3}">
          <x14:formula1>
            <xm:f>Lists!$A$2:$A$3</xm:f>
          </x14:formula1>
          <xm:sqref>J16:J160</xm:sqref>
        </x14:dataValidation>
        <x14:dataValidation type="list" allowBlank="1" showInputMessage="1" showErrorMessage="1" xr:uid="{30D1DCDD-24F2-4663-BB8B-0D76B1706091}">
          <x14:formula1>
            <xm:f>Lists!$C$2:$C$4</xm:f>
          </x14:formula1>
          <xm:sqref>K16:K160</xm:sqref>
        </x14:dataValidation>
        <x14:dataValidation type="list" allowBlank="1" showInputMessage="1" showErrorMessage="1" xr:uid="{097F6CF4-D8B2-4EDC-80B8-FB8FCE214276}">
          <x14:formula1>
            <xm:f>List!$B$3:$B$9</xm:f>
          </x14:formula1>
          <xm:sqref>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B68EA-6CEB-42B6-9BEE-D177446EA093}">
  <sheetPr>
    <tabColor theme="4" tint="-0.249977111117893"/>
    <pageSetUpPr fitToPage="1"/>
  </sheetPr>
  <dimension ref="B1:AG71"/>
  <sheetViews>
    <sheetView topLeftCell="A3" zoomScale="83" zoomScaleNormal="83" workbookViewId="0">
      <pane ySplit="13" topLeftCell="A16" activePane="bottomLeft" state="frozen"/>
      <selection activeCell="A3" sqref="A3"/>
      <selection pane="bottomLeft" activeCell="I3" sqref="I1:I1048576"/>
    </sheetView>
  </sheetViews>
  <sheetFormatPr defaultColWidth="9.26953125" defaultRowHeight="14.5"/>
  <cols>
    <col min="1" max="1" width="1" style="10" customWidth="1"/>
    <col min="2" max="2" width="16.81640625" style="159" customWidth="1"/>
    <col min="3" max="3" width="14.54296875" style="30" customWidth="1"/>
    <col min="4" max="4" width="16" style="30" customWidth="1"/>
    <col min="5" max="5" width="13.7265625" style="30" customWidth="1"/>
    <col min="6" max="6" width="10.453125" style="51" customWidth="1"/>
    <col min="7" max="8" width="8.26953125" style="51" customWidth="1"/>
    <col min="9" max="9" width="9.7265625" style="51" customWidth="1"/>
    <col min="10" max="10" width="14" style="10" customWidth="1"/>
    <col min="11" max="11" width="16" style="10" customWidth="1"/>
    <col min="12" max="12" width="17.54296875" style="10" customWidth="1"/>
    <col min="13" max="13" width="15.81640625" style="10" customWidth="1"/>
    <col min="14" max="14" width="14.54296875" style="176" customWidth="1"/>
    <col min="15" max="15" width="14.54296875" style="10" customWidth="1"/>
    <col min="16" max="16" width="15" style="30" customWidth="1"/>
    <col min="17" max="17" width="31.453125" style="10" bestFit="1" customWidth="1"/>
    <col min="18" max="18" width="35.54296875" style="10" bestFit="1" customWidth="1"/>
    <col min="19" max="19" width="2" style="10" customWidth="1"/>
    <col min="20" max="20" width="11" style="10" customWidth="1"/>
    <col min="21" max="21" width="1.7265625" style="10" customWidth="1"/>
    <col min="22" max="22" width="7.26953125" style="10" customWidth="1"/>
    <col min="23" max="23" width="12.453125" style="10" customWidth="1"/>
    <col min="24" max="24" width="1.7265625" style="10" customWidth="1"/>
    <col min="25" max="25" width="22.7265625" style="10" bestFit="1" customWidth="1"/>
    <col min="26" max="26" width="1.7265625" style="10" customWidth="1"/>
    <col min="27" max="27" width="5.7265625" style="10" customWidth="1"/>
    <col min="28" max="28" width="17.26953125" style="10" bestFit="1" customWidth="1"/>
    <col min="29" max="29" width="16.81640625" style="10" bestFit="1" customWidth="1"/>
    <col min="30" max="30" width="16.1796875" style="10" bestFit="1" customWidth="1"/>
    <col min="31" max="31" width="13" style="10" bestFit="1" customWidth="1"/>
    <col min="32" max="32" width="16.81640625" style="10" bestFit="1" customWidth="1"/>
    <col min="33" max="33" width="19.7265625" style="10" customWidth="1"/>
    <col min="34" max="16384" width="9.26953125" style="10"/>
  </cols>
  <sheetData>
    <row r="1" spans="2:33" ht="20">
      <c r="B1" s="196" t="s">
        <v>0</v>
      </c>
      <c r="C1" s="8"/>
      <c r="D1" s="8"/>
      <c r="E1" s="8"/>
      <c r="F1" s="164"/>
      <c r="G1" s="164"/>
      <c r="H1" s="164"/>
      <c r="I1" s="164"/>
      <c r="J1" s="7"/>
      <c r="K1" s="7"/>
      <c r="L1" s="9"/>
      <c r="M1" s="9"/>
      <c r="N1" s="9"/>
      <c r="O1" s="9"/>
      <c r="P1" s="8"/>
      <c r="Q1" s="7"/>
      <c r="R1" s="7"/>
    </row>
    <row r="2" spans="2:33" ht="20">
      <c r="B2" s="203" t="s">
        <v>88</v>
      </c>
      <c r="C2" s="202"/>
      <c r="D2" s="202"/>
      <c r="E2" s="202"/>
      <c r="F2" s="164"/>
      <c r="G2" s="164"/>
      <c r="H2" s="164"/>
      <c r="I2" s="164"/>
      <c r="J2" s="7"/>
      <c r="K2" s="7"/>
      <c r="L2" s="9"/>
      <c r="M2" s="9"/>
      <c r="N2" s="9"/>
      <c r="O2" s="9"/>
      <c r="P2" s="8"/>
      <c r="Q2" s="7"/>
      <c r="R2" s="7"/>
    </row>
    <row r="3" spans="2:33" ht="15" thickBot="1">
      <c r="B3" s="195"/>
      <c r="C3" s="201" t="s">
        <v>3</v>
      </c>
      <c r="D3" s="199">
        <v>45587</v>
      </c>
      <c r="E3" s="15"/>
      <c r="F3" s="16"/>
      <c r="G3" s="16"/>
      <c r="H3" s="16"/>
      <c r="J3" s="237" t="s">
        <v>4</v>
      </c>
      <c r="K3" s="237"/>
      <c r="L3" s="237"/>
      <c r="M3" s="237"/>
      <c r="N3" s="237"/>
      <c r="Q3" s="26"/>
      <c r="R3" s="26" t="s">
        <v>89</v>
      </c>
    </row>
    <row r="4" spans="2:33">
      <c r="B4" s="195"/>
      <c r="C4" s="201" t="s">
        <v>11</v>
      </c>
      <c r="D4" s="247" t="s">
        <v>90</v>
      </c>
      <c r="E4" s="247"/>
      <c r="F4" s="247"/>
      <c r="G4" s="247"/>
      <c r="I4" s="165"/>
      <c r="J4" s="156" t="s">
        <v>12</v>
      </c>
      <c r="K4" s="30">
        <f>SUMIF($J$19:$J$47,J4,$P$19:$P$47)</f>
        <v>0</v>
      </c>
      <c r="L4" s="166"/>
      <c r="M4" s="156" t="s">
        <v>13</v>
      </c>
      <c r="N4" s="30">
        <f>SUMIF($K$19:$K$47,M4,$P$19:$P$47)</f>
        <v>0</v>
      </c>
      <c r="Q4" s="31" t="s">
        <v>91</v>
      </c>
      <c r="R4" s="1"/>
      <c r="AB4" s="11" t="s">
        <v>2</v>
      </c>
      <c r="AC4" s="12"/>
      <c r="AD4" s="13"/>
      <c r="AE4" s="13"/>
      <c r="AF4" s="13"/>
      <c r="AG4" s="14"/>
    </row>
    <row r="5" spans="2:33" ht="14.65" customHeight="1">
      <c r="B5" s="195"/>
      <c r="C5" s="201" t="s">
        <v>15</v>
      </c>
      <c r="D5" s="242" t="s">
        <v>92</v>
      </c>
      <c r="E5" s="242"/>
      <c r="F5" s="242"/>
      <c r="G5" s="242"/>
      <c r="H5" s="169"/>
      <c r="I5" s="165"/>
      <c r="J5" s="156" t="s">
        <v>16</v>
      </c>
      <c r="K5" s="19">
        <f>SUMIF($J$19:$J$47,J5,$P$19:$P$47)</f>
        <v>0</v>
      </c>
      <c r="L5" s="166"/>
      <c r="M5" s="156" t="s">
        <v>17</v>
      </c>
      <c r="N5" s="30">
        <f>SUMIF($K$19:$K$47,M5,$P$19:$P$47)</f>
        <v>0</v>
      </c>
      <c r="Q5" s="31" t="s">
        <v>93</v>
      </c>
      <c r="R5" s="2"/>
      <c r="AB5" s="20"/>
      <c r="AC5" s="21" t="s">
        <v>6</v>
      </c>
      <c r="AD5" s="22" t="s">
        <v>7</v>
      </c>
      <c r="AE5" s="23" t="s">
        <v>8</v>
      </c>
      <c r="AF5" s="24" t="s">
        <v>9</v>
      </c>
      <c r="AG5" s="25" t="s">
        <v>10</v>
      </c>
    </row>
    <row r="6" spans="2:33">
      <c r="B6" s="195"/>
      <c r="C6" s="201" t="s">
        <v>94</v>
      </c>
      <c r="D6" s="251" t="s">
        <v>95</v>
      </c>
      <c r="E6" s="251"/>
      <c r="F6" s="251"/>
      <c r="G6" s="251"/>
      <c r="I6" s="167"/>
      <c r="J6" s="167"/>
      <c r="K6" s="167"/>
      <c r="L6" s="166"/>
      <c r="M6" s="156" t="s">
        <v>21</v>
      </c>
      <c r="N6" s="30">
        <f>SUMIF($K$19:$K$47,M6,$P$19:$P$47)</f>
        <v>0</v>
      </c>
      <c r="Q6" s="31" t="s">
        <v>96</v>
      </c>
      <c r="R6" s="2"/>
      <c r="AB6" s="27"/>
      <c r="AC6" s="28">
        <v>95000</v>
      </c>
      <c r="AD6" s="87"/>
      <c r="AE6" s="61">
        <f>SUM(AE7:AE9)</f>
        <v>0</v>
      </c>
      <c r="AF6" s="61">
        <f>AC6+AE10</f>
        <v>95000</v>
      </c>
      <c r="AG6" s="29"/>
    </row>
    <row r="7" spans="2:33" ht="15" customHeight="1">
      <c r="B7" s="195"/>
      <c r="C7" s="201" t="s">
        <v>23</v>
      </c>
      <c r="D7" s="249" t="s">
        <v>97</v>
      </c>
      <c r="E7" s="249"/>
      <c r="F7" s="249"/>
      <c r="G7" s="249"/>
      <c r="L7" s="166"/>
      <c r="M7" s="166"/>
      <c r="N7" s="166"/>
      <c r="AB7" s="32" t="s">
        <v>18</v>
      </c>
      <c r="AC7" s="55">
        <f>+AD7*$AC$6</f>
        <v>71250</v>
      </c>
      <c r="AD7" s="223">
        <v>0.75</v>
      </c>
      <c r="AE7" s="33">
        <v>-23750</v>
      </c>
      <c r="AF7" s="59">
        <f>AC7+AE7</f>
        <v>47500</v>
      </c>
      <c r="AG7" s="209">
        <f>IFERROR(+AF7/$AF10,"")</f>
        <v>0.5</v>
      </c>
    </row>
    <row r="8" spans="2:33" ht="15.75" customHeight="1">
      <c r="B8" s="195"/>
      <c r="C8" s="201" t="s">
        <v>98</v>
      </c>
      <c r="D8" s="250" t="s">
        <v>99</v>
      </c>
      <c r="E8" s="250"/>
      <c r="F8" s="198"/>
      <c r="G8" s="198"/>
      <c r="H8" s="16"/>
      <c r="I8" s="168"/>
      <c r="J8" s="18"/>
      <c r="K8" s="18"/>
      <c r="L8" s="35"/>
      <c r="M8" s="35"/>
      <c r="N8" s="10"/>
      <c r="O8" s="172"/>
      <c r="Q8" s="6"/>
      <c r="R8" s="6"/>
      <c r="AB8" s="32" t="s">
        <v>22</v>
      </c>
      <c r="AC8" s="55">
        <f>+AD8*$AC$6</f>
        <v>23750</v>
      </c>
      <c r="AD8" s="223">
        <v>0.25</v>
      </c>
      <c r="AE8" s="33">
        <v>23750</v>
      </c>
      <c r="AF8" s="59">
        <f t="shared" ref="AF8:AF9" si="0">AC8+AE8</f>
        <v>47500</v>
      </c>
      <c r="AG8" s="209">
        <f>IFERROR(+AF8/$AF10,"")</f>
        <v>0.5</v>
      </c>
    </row>
    <row r="9" spans="2:33">
      <c r="B9" s="195"/>
      <c r="C9" s="201" t="s">
        <v>27</v>
      </c>
      <c r="D9" s="242" t="s">
        <v>100</v>
      </c>
      <c r="E9" s="242"/>
      <c r="F9" s="242"/>
      <c r="G9" s="242"/>
      <c r="I9" s="168"/>
      <c r="J9" s="18"/>
      <c r="K9" s="18"/>
      <c r="L9" s="35"/>
      <c r="M9" s="35"/>
      <c r="N9" s="10"/>
      <c r="O9" s="172"/>
      <c r="Q9" s="6"/>
      <c r="R9" s="6"/>
      <c r="AB9" s="32" t="s">
        <v>24</v>
      </c>
      <c r="AC9" s="55">
        <f>+AD9*$AC$6</f>
        <v>0</v>
      </c>
      <c r="AD9" s="223"/>
      <c r="AE9" s="33">
        <v>0</v>
      </c>
      <c r="AF9" s="59">
        <f t="shared" si="0"/>
        <v>0</v>
      </c>
      <c r="AG9" s="209">
        <f>IFERROR(+AF9/$AF$10,"")</f>
        <v>0</v>
      </c>
    </row>
    <row r="10" spans="2:33" ht="15" thickBot="1">
      <c r="B10" s="35"/>
      <c r="C10" s="35"/>
      <c r="D10" s="243" t="s">
        <v>101</v>
      </c>
      <c r="E10" s="243"/>
      <c r="F10" s="243"/>
      <c r="G10" s="243"/>
      <c r="H10" s="168"/>
      <c r="I10" s="168"/>
      <c r="J10" s="18"/>
      <c r="K10" s="18"/>
      <c r="L10" s="35"/>
      <c r="M10" s="35"/>
      <c r="N10" s="10"/>
      <c r="O10" s="172"/>
      <c r="Q10" s="6"/>
      <c r="R10" s="6"/>
      <c r="AB10" s="32" t="s">
        <v>31</v>
      </c>
      <c r="AC10" s="56">
        <f>SUM(AC7:AC9)</f>
        <v>95000</v>
      </c>
      <c r="AD10" s="224">
        <f>SUM(AD7:AD9)</f>
        <v>1</v>
      </c>
      <c r="AE10" s="56">
        <f>SUM(AE7:AE9)</f>
        <v>0</v>
      </c>
      <c r="AF10" s="56">
        <f>SUM(AF7:AF9)</f>
        <v>95000</v>
      </c>
      <c r="AG10" s="58">
        <f>SUM(AG7:AG9)</f>
        <v>1</v>
      </c>
    </row>
    <row r="11" spans="2:33" ht="15.5" thickTop="1" thickBot="1">
      <c r="B11" s="35"/>
      <c r="C11" s="35"/>
      <c r="D11" s="244"/>
      <c r="E11" s="244"/>
      <c r="F11" s="244"/>
      <c r="G11" s="244"/>
      <c r="H11" s="168"/>
      <c r="I11" s="168"/>
      <c r="J11" s="18"/>
      <c r="K11" s="18"/>
      <c r="L11" s="35"/>
      <c r="M11" s="35"/>
      <c r="N11" s="10"/>
      <c r="O11" s="172"/>
      <c r="Q11" s="6"/>
      <c r="R11" s="6"/>
      <c r="AB11" s="36" t="s">
        <v>35</v>
      </c>
      <c r="AC11" s="37"/>
      <c r="AD11" s="144"/>
      <c r="AE11" s="37"/>
      <c r="AF11" s="37"/>
      <c r="AG11" s="150"/>
    </row>
    <row r="12" spans="2:33" ht="15" customHeight="1">
      <c r="B12" s="10"/>
      <c r="E12" s="34"/>
      <c r="G12" s="171"/>
      <c r="J12" s="18"/>
      <c r="K12" s="18"/>
      <c r="N12" s="10"/>
      <c r="P12" s="157" t="str">
        <f>IF(ROUND(SUM(P19:P47),0)=0,"","Must Net to Zero")</f>
        <v/>
      </c>
      <c r="AB12" s="39"/>
      <c r="AC12" s="40"/>
      <c r="AD12" s="145"/>
      <c r="AE12" s="40"/>
      <c r="AF12" s="40"/>
      <c r="AG12" s="151"/>
    </row>
    <row r="13" spans="2:33" ht="15" thickBot="1">
      <c r="B13" s="236" t="s">
        <v>32</v>
      </c>
      <c r="C13" s="236"/>
      <c r="D13" s="236"/>
      <c r="E13" s="236"/>
      <c r="F13" s="235" t="s">
        <v>33</v>
      </c>
      <c r="G13" s="235"/>
      <c r="H13" s="235"/>
      <c r="I13" s="235"/>
      <c r="J13" s="235"/>
      <c r="K13" s="235"/>
      <c r="L13" s="235"/>
      <c r="M13" s="235"/>
      <c r="N13" s="235"/>
      <c r="O13" s="235"/>
      <c r="P13" s="233" t="s">
        <v>34</v>
      </c>
      <c r="Q13" s="233"/>
      <c r="R13" s="233"/>
      <c r="AD13" s="146"/>
      <c r="AG13" s="152"/>
    </row>
    <row r="14" spans="2:33">
      <c r="B14" s="41" t="s">
        <v>38</v>
      </c>
      <c r="C14" s="42" t="s">
        <v>38</v>
      </c>
      <c r="D14" s="42" t="s">
        <v>38</v>
      </c>
      <c r="E14" s="42" t="s">
        <v>37</v>
      </c>
      <c r="F14" s="41" t="s">
        <v>38</v>
      </c>
      <c r="G14" s="41" t="s">
        <v>38</v>
      </c>
      <c r="H14" s="41" t="s">
        <v>38</v>
      </c>
      <c r="I14" s="41" t="s">
        <v>38</v>
      </c>
      <c r="J14" s="41" t="s">
        <v>38</v>
      </c>
      <c r="K14" s="41" t="s">
        <v>38</v>
      </c>
      <c r="L14" s="43" t="s">
        <v>38</v>
      </c>
      <c r="M14" s="43" t="s">
        <v>38</v>
      </c>
      <c r="N14" s="43" t="s">
        <v>37</v>
      </c>
      <c r="O14" s="43" t="s">
        <v>37</v>
      </c>
      <c r="P14" s="42" t="s">
        <v>37</v>
      </c>
      <c r="Q14" s="41" t="s">
        <v>38</v>
      </c>
      <c r="R14" s="41" t="s">
        <v>38</v>
      </c>
      <c r="AB14" s="11" t="s">
        <v>2</v>
      </c>
      <c r="AC14" s="12"/>
      <c r="AD14" s="147"/>
      <c r="AE14" s="13"/>
      <c r="AF14" s="13"/>
      <c r="AG14" s="153"/>
    </row>
    <row r="15" spans="2:33" ht="58">
      <c r="B15" s="44" t="s">
        <v>41</v>
      </c>
      <c r="C15" s="45" t="s">
        <v>42</v>
      </c>
      <c r="D15" s="45" t="s">
        <v>43</v>
      </c>
      <c r="E15" s="45" t="s">
        <v>44</v>
      </c>
      <c r="F15" s="44" t="s">
        <v>45</v>
      </c>
      <c r="G15" s="44" t="s">
        <v>46</v>
      </c>
      <c r="H15" s="44" t="s">
        <v>47</v>
      </c>
      <c r="I15" s="44" t="s">
        <v>49</v>
      </c>
      <c r="J15" s="46" t="s">
        <v>50</v>
      </c>
      <c r="K15" s="46" t="s">
        <v>51</v>
      </c>
      <c r="L15" s="47" t="s">
        <v>52</v>
      </c>
      <c r="M15" s="47" t="s">
        <v>53</v>
      </c>
      <c r="N15" s="47" t="s">
        <v>54</v>
      </c>
      <c r="O15" s="47" t="s">
        <v>55</v>
      </c>
      <c r="P15" s="45" t="s">
        <v>102</v>
      </c>
      <c r="Q15" s="44" t="s">
        <v>57</v>
      </c>
      <c r="R15" s="44" t="s">
        <v>58</v>
      </c>
      <c r="S15" s="10" t="s">
        <v>59</v>
      </c>
      <c r="T15" s="197" t="s">
        <v>60</v>
      </c>
      <c r="U15" s="10" t="s">
        <v>59</v>
      </c>
      <c r="V15" s="248" t="s">
        <v>61</v>
      </c>
      <c r="W15" s="248"/>
      <c r="Y15" s="48" t="s">
        <v>62</v>
      </c>
      <c r="AB15" s="20"/>
      <c r="AC15" s="21" t="s">
        <v>6</v>
      </c>
      <c r="AD15" s="148" t="s">
        <v>7</v>
      </c>
      <c r="AE15" s="23" t="s">
        <v>8</v>
      </c>
      <c r="AF15" s="24" t="s">
        <v>9</v>
      </c>
      <c r="AG15" s="154" t="s">
        <v>10</v>
      </c>
    </row>
    <row r="16" spans="2:33">
      <c r="B16" s="189" t="s">
        <v>103</v>
      </c>
      <c r="C16"/>
      <c r="D16" s="117"/>
      <c r="E16" s="53"/>
      <c r="F16" s="118"/>
      <c r="G16" s="118"/>
      <c r="H16" s="118"/>
      <c r="I16" s="118"/>
      <c r="J16" s="73"/>
      <c r="K16" s="73"/>
      <c r="L16" s="119"/>
      <c r="M16" s="119"/>
      <c r="N16" s="174"/>
      <c r="O16" s="173"/>
      <c r="P16" s="177"/>
      <c r="Q16"/>
      <c r="R16" s="117"/>
      <c r="T16" s="143"/>
      <c r="V16" s="10" t="s">
        <v>63</v>
      </c>
      <c r="W16" s="30">
        <f t="shared" ref="W16:W27" si="1">SUMIF($G$19:$G$47,$V16,$P$19:$P$47)</f>
        <v>0</v>
      </c>
      <c r="AB16" s="27"/>
      <c r="AC16" s="28">
        <v>80000</v>
      </c>
      <c r="AD16" s="149"/>
      <c r="AE16" s="139">
        <f>SUM(AE17:AE19)</f>
        <v>0</v>
      </c>
      <c r="AF16" s="139">
        <f>AC16+AE20</f>
        <v>80000</v>
      </c>
      <c r="AG16" s="155"/>
    </row>
    <row r="17" spans="2:33">
      <c r="B17" s="190" t="s">
        <v>104</v>
      </c>
      <c r="D17" s="117"/>
      <c r="E17" s="53"/>
      <c r="F17" s="118"/>
      <c r="G17" s="118"/>
      <c r="H17" s="118"/>
      <c r="I17" s="118"/>
      <c r="J17" s="73"/>
      <c r="K17" s="73"/>
      <c r="L17" s="119"/>
      <c r="M17" s="119"/>
      <c r="N17" s="174"/>
      <c r="O17" s="173"/>
      <c r="P17" s="177"/>
      <c r="Q17"/>
      <c r="R17" s="117"/>
      <c r="T17" s="143"/>
      <c r="V17" s="10" t="s">
        <v>64</v>
      </c>
      <c r="W17" s="30">
        <f t="shared" si="1"/>
        <v>0</v>
      </c>
      <c r="AB17" s="32" t="s">
        <v>18</v>
      </c>
      <c r="AC17" s="140">
        <f>+AD17*$AC$16</f>
        <v>80000</v>
      </c>
      <c r="AD17" s="223">
        <v>1</v>
      </c>
      <c r="AE17" s="33">
        <v>23750</v>
      </c>
      <c r="AF17" s="141">
        <f>AC17+AE17</f>
        <v>103750</v>
      </c>
      <c r="AG17" s="209">
        <f>IFERROR(+AF17/$AF20,"")</f>
        <v>1.296875</v>
      </c>
    </row>
    <row r="18" spans="2:33">
      <c r="B18" s="190" t="s">
        <v>105</v>
      </c>
      <c r="D18" s="117"/>
      <c r="E18" s="53"/>
      <c r="F18" s="118"/>
      <c r="G18" s="118"/>
      <c r="H18" s="118"/>
      <c r="I18" s="118"/>
      <c r="J18" s="73"/>
      <c r="K18" s="73"/>
      <c r="L18" s="119"/>
      <c r="M18" s="119"/>
      <c r="N18" s="174"/>
      <c r="O18" s="173"/>
      <c r="P18" s="177"/>
      <c r="Q18"/>
      <c r="R18" s="117"/>
      <c r="T18" s="143"/>
      <c r="V18" s="10" t="s">
        <v>65</v>
      </c>
      <c r="W18" s="30">
        <f t="shared" si="1"/>
        <v>0</v>
      </c>
      <c r="AB18" s="32" t="s">
        <v>22</v>
      </c>
      <c r="AC18" s="140">
        <f>+AD18*$AC$16</f>
        <v>0</v>
      </c>
      <c r="AD18" s="223">
        <v>0</v>
      </c>
      <c r="AE18" s="33">
        <v>-23750</v>
      </c>
      <c r="AF18" s="141">
        <f>AC18+AE18</f>
        <v>-23750</v>
      </c>
      <c r="AG18" s="209">
        <f>IFERROR(+AF18/$AF20,"")</f>
        <v>-0.296875</v>
      </c>
    </row>
    <row r="19" spans="2:33">
      <c r="B19" s="115" t="s">
        <v>106</v>
      </c>
      <c r="C19" s="116">
        <v>70000</v>
      </c>
      <c r="D19" s="117">
        <v>80000</v>
      </c>
      <c r="E19" s="53">
        <f>+D19-C19</f>
        <v>10000</v>
      </c>
      <c r="F19" s="118" t="s">
        <v>107</v>
      </c>
      <c r="G19" s="118" t="s">
        <v>63</v>
      </c>
      <c r="H19" s="118" t="s">
        <v>108</v>
      </c>
      <c r="I19" s="118" t="s">
        <v>110</v>
      </c>
      <c r="J19" s="73" t="s">
        <v>12</v>
      </c>
      <c r="K19" s="73" t="s">
        <v>13</v>
      </c>
      <c r="L19" s="119">
        <v>1</v>
      </c>
      <c r="M19" s="119">
        <v>1</v>
      </c>
      <c r="N19" s="174">
        <f t="shared" ref="N19:N47" si="2">+M19-L19</f>
        <v>0</v>
      </c>
      <c r="O19" s="173">
        <f t="shared" ref="O19:O47" si="3">N19*100</f>
        <v>0</v>
      </c>
      <c r="P19" s="177">
        <f>ROUND(+(D19*M19)-(C19*L19),2)</f>
        <v>10000</v>
      </c>
      <c r="Q19" t="s">
        <v>111</v>
      </c>
      <c r="R19" s="117" t="s">
        <v>112</v>
      </c>
      <c r="T19" s="143">
        <f>LEN(Q19)</f>
        <v>26</v>
      </c>
      <c r="V19" s="10" t="s">
        <v>66</v>
      </c>
      <c r="W19" s="30">
        <f t="shared" si="1"/>
        <v>0</v>
      </c>
      <c r="Y19" s="10" t="str">
        <f>_xlfn.CONCAT("POCMP - ",G19," - ",H19)</f>
        <v>POCMP - POM01 - 12345</v>
      </c>
      <c r="AB19" s="32" t="s">
        <v>24</v>
      </c>
      <c r="AC19" s="140">
        <f>+AD19*$AC$16</f>
        <v>0</v>
      </c>
      <c r="AD19" s="223"/>
      <c r="AE19" s="33"/>
      <c r="AF19" s="141">
        <f>AC19+AE19</f>
        <v>0</v>
      </c>
      <c r="AG19" s="209">
        <f>IFERROR(+AF19/$AF$10,"")</f>
        <v>0</v>
      </c>
    </row>
    <row r="20" spans="2:33" ht="15" thickBot="1">
      <c r="B20" s="115" t="s">
        <v>113</v>
      </c>
      <c r="C20" s="116">
        <v>100000</v>
      </c>
      <c r="D20" s="117">
        <v>90000</v>
      </c>
      <c r="E20" s="53">
        <f>+D20-C20</f>
        <v>-10000</v>
      </c>
      <c r="F20" s="118" t="s">
        <v>114</v>
      </c>
      <c r="G20" s="118" t="s">
        <v>63</v>
      </c>
      <c r="H20" s="118" t="s">
        <v>108</v>
      </c>
      <c r="I20" s="118" t="s">
        <v>110</v>
      </c>
      <c r="J20" s="73" t="s">
        <v>12</v>
      </c>
      <c r="K20" s="73" t="s">
        <v>13</v>
      </c>
      <c r="L20" s="119">
        <v>1</v>
      </c>
      <c r="M20" s="119">
        <v>1</v>
      </c>
      <c r="N20" s="174">
        <f t="shared" si="2"/>
        <v>0</v>
      </c>
      <c r="O20" s="173">
        <f t="shared" si="3"/>
        <v>0</v>
      </c>
      <c r="P20" s="177">
        <f>ROUND(+(D20*M20)-(C20*L20),2)</f>
        <v>-10000</v>
      </c>
      <c r="Q20" t="s">
        <v>111</v>
      </c>
      <c r="R20" s="117" t="s">
        <v>115</v>
      </c>
      <c r="T20" s="143">
        <f>LEN(Q20)</f>
        <v>26</v>
      </c>
      <c r="V20" s="10" t="s">
        <v>67</v>
      </c>
      <c r="W20" s="30">
        <f t="shared" si="1"/>
        <v>0</v>
      </c>
      <c r="Y20" s="10" t="str">
        <f>_xlfn.CONCAT("POCMP - ",G20," - ",H20)</f>
        <v>POCMP - POM01 - 12345</v>
      </c>
      <c r="AB20" s="32" t="s">
        <v>31</v>
      </c>
      <c r="AC20" s="142">
        <f>SUM(AC17:AC19)</f>
        <v>80000</v>
      </c>
      <c r="AD20" s="225">
        <f>SUM(AD17:AD19)</f>
        <v>1</v>
      </c>
      <c r="AE20" s="142">
        <f>SUM(AE17:AE19)</f>
        <v>0</v>
      </c>
      <c r="AF20" s="142">
        <f>SUM(AF17:AF19)</f>
        <v>80000</v>
      </c>
      <c r="AG20" s="210">
        <f>SUM(AG17:AG19)</f>
        <v>1</v>
      </c>
    </row>
    <row r="21" spans="2:33" ht="15.5" thickTop="1" thickBot="1">
      <c r="B21" s="115"/>
      <c r="C21" s="116"/>
      <c r="D21" s="117"/>
      <c r="E21" s="53"/>
      <c r="F21" s="118"/>
      <c r="G21" s="118"/>
      <c r="H21" s="118"/>
      <c r="I21" s="118"/>
      <c r="J21" s="73"/>
      <c r="K21" s="73"/>
      <c r="L21" s="119"/>
      <c r="M21" s="119"/>
      <c r="N21" s="174"/>
      <c r="O21" s="173"/>
      <c r="P21" s="177"/>
      <c r="Q21"/>
      <c r="R21" s="117"/>
      <c r="T21" s="143"/>
      <c r="V21" s="10" t="s">
        <v>76</v>
      </c>
      <c r="W21" s="30">
        <f t="shared" si="1"/>
        <v>0</v>
      </c>
      <c r="AB21" s="36" t="str">
        <f>AB11</f>
        <v>Enter applicable values in blue cells</v>
      </c>
      <c r="AC21" s="37"/>
      <c r="AD21" s="37"/>
      <c r="AE21" s="37"/>
      <c r="AF21" s="37"/>
      <c r="AG21" s="38"/>
    </row>
    <row r="22" spans="2:33">
      <c r="B22" s="189" t="s">
        <v>116</v>
      </c>
      <c r="C22"/>
      <c r="D22" s="117"/>
      <c r="E22" s="53"/>
      <c r="F22" s="118"/>
      <c r="G22" s="118"/>
      <c r="H22" s="118"/>
      <c r="I22" s="118"/>
      <c r="J22" s="73"/>
      <c r="K22" s="73"/>
      <c r="L22" s="119"/>
      <c r="M22" s="119"/>
      <c r="N22" s="174"/>
      <c r="O22" s="173"/>
      <c r="P22" s="177"/>
      <c r="Q22"/>
      <c r="R22" s="117"/>
      <c r="T22" s="143"/>
      <c r="V22" s="10" t="s">
        <v>81</v>
      </c>
      <c r="W22" s="30">
        <f t="shared" si="1"/>
        <v>0</v>
      </c>
    </row>
    <row r="23" spans="2:33" ht="15" thickBot="1">
      <c r="B23" s="190" t="s">
        <v>117</v>
      </c>
      <c r="D23" s="117"/>
      <c r="E23" s="53"/>
      <c r="F23" s="118"/>
      <c r="G23" s="118"/>
      <c r="H23" s="118"/>
      <c r="I23" s="118"/>
      <c r="J23" s="73"/>
      <c r="K23" s="73"/>
      <c r="L23" s="119"/>
      <c r="M23" s="119"/>
      <c r="N23" s="174"/>
      <c r="O23" s="173"/>
      <c r="P23" s="177"/>
      <c r="Q23"/>
      <c r="R23" s="117"/>
      <c r="T23" s="143"/>
      <c r="V23" s="10" t="s">
        <v>82</v>
      </c>
      <c r="W23" s="30">
        <f t="shared" si="1"/>
        <v>0</v>
      </c>
      <c r="AB23" s="52"/>
    </row>
    <row r="24" spans="2:33">
      <c r="B24" s="190" t="s">
        <v>118</v>
      </c>
      <c r="D24" s="117"/>
      <c r="E24" s="53"/>
      <c r="F24" s="118"/>
      <c r="G24" s="118"/>
      <c r="H24" s="118"/>
      <c r="I24" s="118"/>
      <c r="J24" s="73"/>
      <c r="K24" s="73"/>
      <c r="L24" s="119"/>
      <c r="M24" s="119"/>
      <c r="N24" s="174"/>
      <c r="O24" s="173"/>
      <c r="P24" s="177"/>
      <c r="Q24"/>
      <c r="R24" s="117"/>
      <c r="T24" s="143"/>
      <c r="V24" s="10" t="s">
        <v>83</v>
      </c>
      <c r="W24" s="30">
        <f t="shared" si="1"/>
        <v>0</v>
      </c>
      <c r="AB24" s="11" t="s">
        <v>2</v>
      </c>
      <c r="AC24" s="12"/>
      <c r="AD24" s="147"/>
      <c r="AE24" s="13"/>
      <c r="AF24" s="13"/>
      <c r="AG24" s="153"/>
    </row>
    <row r="25" spans="2:33">
      <c r="B25" s="190" t="s">
        <v>119</v>
      </c>
      <c r="D25" s="117"/>
      <c r="E25" s="53"/>
      <c r="F25" s="118"/>
      <c r="G25" s="118"/>
      <c r="H25" s="118"/>
      <c r="I25" s="118"/>
      <c r="J25" s="73"/>
      <c r="K25" s="73"/>
      <c r="L25" s="119"/>
      <c r="M25" s="119"/>
      <c r="N25" s="174"/>
      <c r="O25" s="173"/>
      <c r="P25" s="177"/>
      <c r="Q25"/>
      <c r="R25" s="117"/>
      <c r="T25" s="143"/>
      <c r="V25" s="10" t="s">
        <v>84</v>
      </c>
      <c r="W25" s="30">
        <f t="shared" si="1"/>
        <v>0</v>
      </c>
      <c r="AB25" s="20"/>
      <c r="AC25" s="21" t="s">
        <v>6</v>
      </c>
      <c r="AD25" s="148" t="s">
        <v>7</v>
      </c>
      <c r="AE25" s="23" t="s">
        <v>8</v>
      </c>
      <c r="AF25" s="24" t="s">
        <v>9</v>
      </c>
      <c r="AG25" s="154" t="s">
        <v>10</v>
      </c>
    </row>
    <row r="26" spans="2:33">
      <c r="B26" s="115" t="s">
        <v>120</v>
      </c>
      <c r="C26" s="116">
        <v>95000</v>
      </c>
      <c r="D26" s="117">
        <v>95000</v>
      </c>
      <c r="E26" s="53">
        <f>+D26-C26</f>
        <v>0</v>
      </c>
      <c r="F26" s="118" t="s">
        <v>121</v>
      </c>
      <c r="G26" s="118" t="s">
        <v>63</v>
      </c>
      <c r="H26" s="118" t="s">
        <v>108</v>
      </c>
      <c r="I26" s="118" t="s">
        <v>110</v>
      </c>
      <c r="J26" s="73" t="s">
        <v>12</v>
      </c>
      <c r="K26" s="73" t="s">
        <v>13</v>
      </c>
      <c r="L26" s="119">
        <v>0.75</v>
      </c>
      <c r="M26" s="119">
        <v>0.5</v>
      </c>
      <c r="N26" s="175">
        <f t="shared" si="2"/>
        <v>-0.25</v>
      </c>
      <c r="O26" s="173">
        <f t="shared" si="3"/>
        <v>-25</v>
      </c>
      <c r="P26" s="177">
        <f>ROUND(+(D26*M26)-(C26*L26),2)</f>
        <v>-23750</v>
      </c>
      <c r="Q26" t="s">
        <v>122</v>
      </c>
      <c r="R26" s="123" t="s">
        <v>123</v>
      </c>
      <c r="T26" s="143">
        <f>LEN(Q26)</f>
        <v>26</v>
      </c>
      <c r="V26" s="10" t="s">
        <v>85</v>
      </c>
      <c r="W26" s="30">
        <f t="shared" si="1"/>
        <v>0</v>
      </c>
      <c r="Y26" s="10" t="str">
        <f>_xlfn.CONCAT("POCMP - ",G26," - ",H26)</f>
        <v>POCMP - POM01 - 12345</v>
      </c>
      <c r="AB26" s="27"/>
      <c r="AC26" s="28">
        <v>99996</v>
      </c>
      <c r="AD26" s="149"/>
      <c r="AE26" s="139">
        <f>SUM(AE27:AE29)</f>
        <v>70236</v>
      </c>
      <c r="AF26" s="139">
        <f>AC26+AE30</f>
        <v>170232</v>
      </c>
      <c r="AG26" s="155"/>
    </row>
    <row r="27" spans="2:33">
      <c r="B27" s="115" t="s">
        <v>120</v>
      </c>
      <c r="C27" s="116">
        <v>95000</v>
      </c>
      <c r="D27" s="117">
        <v>95000</v>
      </c>
      <c r="E27" s="53">
        <f t="shared" ref="E27:E44" si="4">+D27-C27</f>
        <v>0</v>
      </c>
      <c r="F27" s="118" t="s">
        <v>121</v>
      </c>
      <c r="G27" s="118" t="s">
        <v>63</v>
      </c>
      <c r="H27" s="118" t="s">
        <v>108</v>
      </c>
      <c r="I27" s="118" t="s">
        <v>110</v>
      </c>
      <c r="J27" s="73" t="s">
        <v>16</v>
      </c>
      <c r="K27" s="73" t="s">
        <v>13</v>
      </c>
      <c r="L27" s="124">
        <v>0.25</v>
      </c>
      <c r="M27" s="124">
        <v>0.5</v>
      </c>
      <c r="N27" s="175">
        <f t="shared" si="2"/>
        <v>0.25</v>
      </c>
      <c r="O27" s="173">
        <f t="shared" si="3"/>
        <v>25</v>
      </c>
      <c r="P27" s="178">
        <f>ROUND(+(D27*M27)-(C27*L27),2)</f>
        <v>23750</v>
      </c>
      <c r="Q27" t="s">
        <v>122</v>
      </c>
      <c r="R27" s="123" t="s">
        <v>124</v>
      </c>
      <c r="T27" s="143">
        <f>LEN(Q27)</f>
        <v>26</v>
      </c>
      <c r="V27" s="10" t="s">
        <v>87</v>
      </c>
      <c r="W27" s="30">
        <f t="shared" si="1"/>
        <v>0</v>
      </c>
      <c r="Y27" s="10" t="str">
        <f>_xlfn.CONCAT("POCMP - ",G27," - ",H27)</f>
        <v>POCMP - POM01 - 12345</v>
      </c>
      <c r="AB27" s="32" t="s">
        <v>18</v>
      </c>
      <c r="AC27" s="140">
        <f>+AD27*$AC$26</f>
        <v>99996</v>
      </c>
      <c r="AD27" s="223">
        <v>1</v>
      </c>
      <c r="AE27" s="33"/>
      <c r="AF27" s="141">
        <f>AC27+AE27</f>
        <v>99996</v>
      </c>
      <c r="AG27" s="209">
        <f>IFERROR(+AF27/$AF30,"")</f>
        <v>0.5874101226561399</v>
      </c>
    </row>
    <row r="28" spans="2:33" ht="15" thickBot="1">
      <c r="B28" s="115" t="s">
        <v>125</v>
      </c>
      <c r="C28" s="116">
        <v>80000</v>
      </c>
      <c r="D28" s="116">
        <v>80000</v>
      </c>
      <c r="E28" s="53">
        <f>+D28-C28</f>
        <v>0</v>
      </c>
      <c r="F28" s="118" t="s">
        <v>107</v>
      </c>
      <c r="G28" s="118" t="s">
        <v>63</v>
      </c>
      <c r="H28" s="118" t="s">
        <v>108</v>
      </c>
      <c r="I28" s="118" t="s">
        <v>110</v>
      </c>
      <c r="J28" s="73" t="s">
        <v>12</v>
      </c>
      <c r="K28" s="73" t="s">
        <v>13</v>
      </c>
      <c r="L28" s="119">
        <v>1</v>
      </c>
      <c r="M28" s="119">
        <v>1.296875</v>
      </c>
      <c r="N28" s="175">
        <f t="shared" si="2"/>
        <v>0.296875</v>
      </c>
      <c r="O28" s="173">
        <f t="shared" si="3"/>
        <v>29.6875</v>
      </c>
      <c r="P28" s="178">
        <f>ROUND(+(D28*M28)-(C28*L28),2)</f>
        <v>23750</v>
      </c>
      <c r="Q28" t="s">
        <v>122</v>
      </c>
      <c r="R28" s="123" t="s">
        <v>123</v>
      </c>
      <c r="T28" s="143">
        <f>LEN(Q28)</f>
        <v>26</v>
      </c>
      <c r="W28" s="158">
        <f>SUM(W16:W27)</f>
        <v>0</v>
      </c>
      <c r="Y28" s="10" t="str">
        <f>_xlfn.CONCAT("POCMP - ",G28," - ",H28)</f>
        <v>POCMP - POM01 - 12345</v>
      </c>
      <c r="AB28" s="32" t="s">
        <v>22</v>
      </c>
      <c r="AC28" s="140">
        <f>+AD28*$AC$26</f>
        <v>0</v>
      </c>
      <c r="AD28" s="223">
        <v>0</v>
      </c>
      <c r="AE28" s="33">
        <v>70236</v>
      </c>
      <c r="AF28" s="141">
        <f>AC28+AE28</f>
        <v>70236</v>
      </c>
      <c r="AG28" s="209">
        <f>IFERROR(+AF28/$AF30,"")</f>
        <v>0.41258987734386016</v>
      </c>
    </row>
    <row r="29" spans="2:33" ht="15" thickTop="1">
      <c r="B29" s="115" t="s">
        <v>125</v>
      </c>
      <c r="C29" s="116">
        <v>80000</v>
      </c>
      <c r="D29" s="116">
        <v>80000</v>
      </c>
      <c r="E29" s="53">
        <f t="shared" ref="E29" si="5">+D29-C29</f>
        <v>0</v>
      </c>
      <c r="F29" s="118" t="s">
        <v>107</v>
      </c>
      <c r="G29" s="118" t="s">
        <v>63</v>
      </c>
      <c r="H29" s="118" t="s">
        <v>108</v>
      </c>
      <c r="I29" s="118" t="s">
        <v>110</v>
      </c>
      <c r="J29" s="73" t="s">
        <v>16</v>
      </c>
      <c r="K29" s="73" t="s">
        <v>13</v>
      </c>
      <c r="L29" s="124">
        <v>0</v>
      </c>
      <c r="M29" s="119">
        <v>-0.296875</v>
      </c>
      <c r="N29" s="175">
        <f t="shared" si="2"/>
        <v>-0.296875</v>
      </c>
      <c r="O29" s="173">
        <f t="shared" si="3"/>
        <v>-29.6875</v>
      </c>
      <c r="P29" s="178">
        <f>ROUND(+(D29*M29)-(C29*L29),2)</f>
        <v>-23750</v>
      </c>
      <c r="Q29" t="s">
        <v>122</v>
      </c>
      <c r="R29" s="123" t="s">
        <v>124</v>
      </c>
      <c r="T29" s="143">
        <f>LEN(Q29)</f>
        <v>26</v>
      </c>
      <c r="Y29" s="10" t="str">
        <f>_xlfn.CONCAT("POCMP - ",G29," - ",H29)</f>
        <v>POCMP - POM01 - 12345</v>
      </c>
      <c r="AB29" s="32" t="s">
        <v>24</v>
      </c>
      <c r="AC29" s="140">
        <f>+AD29*$AC$26</f>
        <v>0</v>
      </c>
      <c r="AD29" s="223"/>
      <c r="AE29" s="33"/>
      <c r="AF29" s="141">
        <f>AC29+AE29</f>
        <v>0</v>
      </c>
      <c r="AG29" s="209">
        <f>IFERROR(+AF29/$AF$10,"")</f>
        <v>0</v>
      </c>
    </row>
    <row r="30" spans="2:33" ht="15" thickBot="1">
      <c r="B30" s="115"/>
      <c r="C30" s="116"/>
      <c r="D30" s="116"/>
      <c r="E30" s="53"/>
      <c r="F30" s="118"/>
      <c r="G30" s="118"/>
      <c r="H30" s="118"/>
      <c r="I30" s="118"/>
      <c r="J30" s="73"/>
      <c r="K30" s="73"/>
      <c r="L30" s="124"/>
      <c r="M30" s="119"/>
      <c r="N30" s="175"/>
      <c r="O30" s="173"/>
      <c r="P30" s="178"/>
      <c r="Q30"/>
      <c r="R30" s="123"/>
      <c r="T30" s="143">
        <f>LEN(Q30)</f>
        <v>0</v>
      </c>
      <c r="Y30" s="10" t="str">
        <f>_xlfn.CONCAT("POCMP - ",G30," - ",H30)</f>
        <v xml:space="preserve">POCMP -  - </v>
      </c>
      <c r="AB30" s="32" t="s">
        <v>31</v>
      </c>
      <c r="AC30" s="142">
        <f>SUM(AC27:AC29)</f>
        <v>99996</v>
      </c>
      <c r="AD30" s="225">
        <f>SUM(AD27:AD29)</f>
        <v>1</v>
      </c>
      <c r="AE30" s="142">
        <f>SUM(AE27:AE29)</f>
        <v>70236</v>
      </c>
      <c r="AF30" s="142">
        <f>SUM(AF27:AF29)</f>
        <v>170232</v>
      </c>
      <c r="AG30" s="210">
        <f>SUM(AG27:AG29)</f>
        <v>1</v>
      </c>
    </row>
    <row r="31" spans="2:33" ht="15.5" thickTop="1" thickBot="1">
      <c r="B31" s="189" t="s">
        <v>126</v>
      </c>
      <c r="C31" s="108"/>
      <c r="D31" s="116"/>
      <c r="E31" s="53"/>
      <c r="F31" s="118"/>
      <c r="G31" s="118"/>
      <c r="H31" s="118"/>
      <c r="I31" s="118"/>
      <c r="J31" s="73"/>
      <c r="K31" s="73"/>
      <c r="L31" s="124"/>
      <c r="M31" s="119"/>
      <c r="N31" s="175"/>
      <c r="O31" s="173"/>
      <c r="P31" s="178"/>
      <c r="Q31"/>
      <c r="R31" s="123"/>
      <c r="T31" s="143"/>
      <c r="AB31" s="36" t="str">
        <f>AB21</f>
        <v>Enter applicable values in blue cells</v>
      </c>
      <c r="AC31" s="37"/>
      <c r="AD31" s="37"/>
      <c r="AE31" s="37"/>
      <c r="AF31" s="37"/>
      <c r="AG31" s="38"/>
    </row>
    <row r="32" spans="2:33">
      <c r="B32" s="190" t="s">
        <v>104</v>
      </c>
      <c r="D32" s="116"/>
      <c r="E32" s="53"/>
      <c r="F32" s="118"/>
      <c r="G32" s="118"/>
      <c r="H32" s="118"/>
      <c r="I32" s="118"/>
      <c r="J32" s="73"/>
      <c r="K32" s="73"/>
      <c r="L32" s="124"/>
      <c r="M32" s="119"/>
      <c r="N32" s="175"/>
      <c r="O32" s="173"/>
      <c r="P32" s="178"/>
      <c r="Q32"/>
      <c r="R32" s="123"/>
      <c r="T32" s="143"/>
      <c r="AD32"/>
    </row>
    <row r="33" spans="2:33" ht="15" thickBot="1">
      <c r="B33" s="190" t="s">
        <v>127</v>
      </c>
      <c r="D33" s="116"/>
      <c r="E33" s="53"/>
      <c r="F33" s="118"/>
      <c r="G33" s="118"/>
      <c r="H33" s="118"/>
      <c r="I33" s="118"/>
      <c r="J33" s="73"/>
      <c r="K33" s="73"/>
      <c r="L33" s="124"/>
      <c r="M33" s="119"/>
      <c r="N33" s="175"/>
      <c r="O33" s="173"/>
      <c r="P33" s="178"/>
      <c r="Q33"/>
      <c r="R33" s="123"/>
      <c r="T33" s="143"/>
      <c r="AD33"/>
    </row>
    <row r="34" spans="2:33">
      <c r="B34" s="190" t="s">
        <v>119</v>
      </c>
      <c r="D34" s="116"/>
      <c r="E34" s="53"/>
      <c r="F34" s="118"/>
      <c r="G34" s="118"/>
      <c r="H34" s="118"/>
      <c r="I34" s="118"/>
      <c r="J34" s="73"/>
      <c r="K34" s="73"/>
      <c r="L34" s="124"/>
      <c r="M34" s="119"/>
      <c r="N34" s="175"/>
      <c r="O34" s="173"/>
      <c r="P34" s="178"/>
      <c r="Q34"/>
      <c r="R34" s="123"/>
      <c r="T34" s="143"/>
      <c r="AB34" s="11" t="s">
        <v>2</v>
      </c>
      <c r="AC34" s="12"/>
      <c r="AD34" s="147"/>
      <c r="AE34" s="13"/>
      <c r="AF34" s="13"/>
      <c r="AG34" s="153"/>
    </row>
    <row r="35" spans="2:33">
      <c r="B35" s="115" t="s">
        <v>128</v>
      </c>
      <c r="C35" s="117">
        <v>99996</v>
      </c>
      <c r="D35" s="117">
        <v>170232</v>
      </c>
      <c r="E35" s="53">
        <f t="shared" si="4"/>
        <v>70236</v>
      </c>
      <c r="F35" s="118" t="s">
        <v>121</v>
      </c>
      <c r="G35" s="118" t="s">
        <v>63</v>
      </c>
      <c r="H35" s="118" t="s">
        <v>108</v>
      </c>
      <c r="I35" s="118" t="s">
        <v>110</v>
      </c>
      <c r="J35" t="s">
        <v>12</v>
      </c>
      <c r="K35" s="73" t="s">
        <v>13</v>
      </c>
      <c r="L35" s="119">
        <v>1</v>
      </c>
      <c r="M35" s="119">
        <v>0.58741010000000005</v>
      </c>
      <c r="N35" s="175">
        <f t="shared" si="2"/>
        <v>-0.41258989999999995</v>
      </c>
      <c r="O35" s="173">
        <f t="shared" si="3"/>
        <v>-41.258989999999997</v>
      </c>
      <c r="P35" s="178">
        <f>ROUND(+(D35*M35)-(C35*L35),2)</f>
        <v>0</v>
      </c>
      <c r="Q35" t="s">
        <v>129</v>
      </c>
      <c r="R35" s="123" t="s">
        <v>130</v>
      </c>
      <c r="T35" s="143">
        <f>LEN(Q35)</f>
        <v>26</v>
      </c>
      <c r="Y35" s="10" t="str">
        <f>_xlfn.CONCAT("POCMP - ",G35," - ",H35)</f>
        <v>POCMP - POM01 - 12345</v>
      </c>
      <c r="AB35" s="20"/>
      <c r="AC35" s="21" t="s">
        <v>6</v>
      </c>
      <c r="AD35" s="148" t="s">
        <v>7</v>
      </c>
      <c r="AE35" s="23" t="s">
        <v>8</v>
      </c>
      <c r="AF35" s="24" t="s">
        <v>9</v>
      </c>
      <c r="AG35" s="154" t="s">
        <v>10</v>
      </c>
    </row>
    <row r="36" spans="2:33">
      <c r="B36" s="115" t="s">
        <v>128</v>
      </c>
      <c r="C36" s="117">
        <v>99996</v>
      </c>
      <c r="D36" s="117">
        <v>170232</v>
      </c>
      <c r="E36" s="53">
        <f t="shared" si="4"/>
        <v>70236</v>
      </c>
      <c r="F36" s="118" t="s">
        <v>121</v>
      </c>
      <c r="G36" s="118" t="s">
        <v>63</v>
      </c>
      <c r="H36" s="118" t="s">
        <v>108</v>
      </c>
      <c r="I36" s="118" t="s">
        <v>110</v>
      </c>
      <c r="J36" t="s">
        <v>16</v>
      </c>
      <c r="K36" s="73" t="s">
        <v>13</v>
      </c>
      <c r="L36" s="119">
        <v>0</v>
      </c>
      <c r="M36" s="119">
        <v>0.41258990000000001</v>
      </c>
      <c r="N36" s="175">
        <f t="shared" si="2"/>
        <v>0.41258990000000001</v>
      </c>
      <c r="O36" s="173">
        <f t="shared" si="3"/>
        <v>41.258990000000004</v>
      </c>
      <c r="P36" s="178">
        <f>ROUND(+(D36*M36)-(C36*L36),2)</f>
        <v>70236</v>
      </c>
      <c r="Q36" t="s">
        <v>129</v>
      </c>
      <c r="R36" s="123" t="s">
        <v>130</v>
      </c>
      <c r="T36" s="143">
        <f>LEN(Q36)</f>
        <v>26</v>
      </c>
      <c r="Y36" s="10" t="str">
        <f>_xlfn.CONCAT("POCMP - ",G36," - ",H36)</f>
        <v>POCMP - POM01 - 12345</v>
      </c>
      <c r="AB36" s="27"/>
      <c r="AC36" s="28">
        <v>127296</v>
      </c>
      <c r="AD36" s="149"/>
      <c r="AE36" s="139">
        <f>SUM(AE37:AE39)</f>
        <v>-70236</v>
      </c>
      <c r="AF36" s="139">
        <f>AC36+AE40</f>
        <v>57060</v>
      </c>
      <c r="AG36" s="155"/>
    </row>
    <row r="37" spans="2:33">
      <c r="B37" s="115" t="s">
        <v>131</v>
      </c>
      <c r="C37" s="117">
        <v>127296</v>
      </c>
      <c r="D37" s="117">
        <v>57060</v>
      </c>
      <c r="E37" s="53">
        <f t="shared" si="4"/>
        <v>-70236</v>
      </c>
      <c r="F37" s="118" t="s">
        <v>121</v>
      </c>
      <c r="G37" s="118" t="s">
        <v>63</v>
      </c>
      <c r="H37" s="118" t="s">
        <v>108</v>
      </c>
      <c r="I37" s="118" t="s">
        <v>110</v>
      </c>
      <c r="J37" t="s">
        <v>12</v>
      </c>
      <c r="K37" s="73" t="s">
        <v>13</v>
      </c>
      <c r="L37" s="124">
        <v>1</v>
      </c>
      <c r="M37" s="124">
        <v>2.2309148264984229</v>
      </c>
      <c r="N37" s="175">
        <f t="shared" si="2"/>
        <v>1.2309148264984229</v>
      </c>
      <c r="O37" s="173">
        <f t="shared" si="3"/>
        <v>123.09148264984229</v>
      </c>
      <c r="P37" s="178">
        <f>ROUND(+(D37*M37)-(C37*L37),2)</f>
        <v>0</v>
      </c>
      <c r="Q37" t="s">
        <v>129</v>
      </c>
      <c r="R37" s="123" t="s">
        <v>130</v>
      </c>
      <c r="T37" s="143">
        <f>LEN(Q37)</f>
        <v>26</v>
      </c>
      <c r="Y37" s="10" t="str">
        <f>_xlfn.CONCAT("POCMP - ",G37," - ",H37)</f>
        <v>POCMP - POM01 - 12345</v>
      </c>
      <c r="AB37" s="32" t="s">
        <v>18</v>
      </c>
      <c r="AC37" s="140">
        <f>+AD37*$AC$36</f>
        <v>127296</v>
      </c>
      <c r="AD37" s="223">
        <v>1</v>
      </c>
      <c r="AE37" s="33"/>
      <c r="AF37" s="141">
        <f>AC37+AE37</f>
        <v>127296</v>
      </c>
      <c r="AG37" s="209">
        <f>IFERROR(+AF37/$AF40,"")</f>
        <v>2.2309148264984229</v>
      </c>
    </row>
    <row r="38" spans="2:33">
      <c r="B38" s="115" t="s">
        <v>131</v>
      </c>
      <c r="C38" s="117">
        <v>127296</v>
      </c>
      <c r="D38" s="117">
        <v>57060</v>
      </c>
      <c r="E38" s="53">
        <f t="shared" si="4"/>
        <v>-70236</v>
      </c>
      <c r="F38" s="118" t="s">
        <v>121</v>
      </c>
      <c r="G38" s="118" t="s">
        <v>63</v>
      </c>
      <c r="H38" s="118" t="s">
        <v>108</v>
      </c>
      <c r="I38" s="118" t="s">
        <v>110</v>
      </c>
      <c r="J38" t="s">
        <v>16</v>
      </c>
      <c r="K38" s="73" t="s">
        <v>13</v>
      </c>
      <c r="L38" s="124">
        <v>0</v>
      </c>
      <c r="M38" s="124">
        <v>-1.2309148264984227</v>
      </c>
      <c r="N38" s="175">
        <f t="shared" si="2"/>
        <v>-1.2309148264984227</v>
      </c>
      <c r="O38" s="173">
        <f t="shared" si="3"/>
        <v>-123.09148264984226</v>
      </c>
      <c r="P38" s="178">
        <f>ROUND(+(D38*M38)-(C38*L38),2)</f>
        <v>-70236</v>
      </c>
      <c r="Q38" t="s">
        <v>129</v>
      </c>
      <c r="R38" s="123" t="s">
        <v>130</v>
      </c>
      <c r="T38" s="143">
        <f>LEN(Q38)</f>
        <v>26</v>
      </c>
      <c r="Y38" s="10" t="str">
        <f>_xlfn.CONCAT("POCMP - ",G38," - ",H38)</f>
        <v>POCMP - POM01 - 12345</v>
      </c>
      <c r="AB38" s="32" t="s">
        <v>22</v>
      </c>
      <c r="AC38" s="140">
        <f t="shared" ref="AC38:AC39" si="6">+AD38*$AC$36</f>
        <v>0</v>
      </c>
      <c r="AD38" s="223">
        <v>0</v>
      </c>
      <c r="AE38" s="33">
        <v>-70236</v>
      </c>
      <c r="AF38" s="141">
        <f>AC38+AE38</f>
        <v>-70236</v>
      </c>
      <c r="AG38" s="209">
        <f>IFERROR(+AF38/$AF40,"")</f>
        <v>-1.2309148264984227</v>
      </c>
    </row>
    <row r="39" spans="2:33">
      <c r="B39" s="115"/>
      <c r="C39" s="117"/>
      <c r="D39" s="117"/>
      <c r="E39" s="53"/>
      <c r="F39" s="118"/>
      <c r="G39" s="118"/>
      <c r="H39" s="118"/>
      <c r="I39" s="118"/>
      <c r="J39"/>
      <c r="K39" s="73"/>
      <c r="L39" s="124"/>
      <c r="M39" s="124"/>
      <c r="N39" s="175"/>
      <c r="O39" s="173"/>
      <c r="P39" s="178"/>
      <c r="Q39"/>
      <c r="R39" s="123"/>
      <c r="T39" s="143"/>
      <c r="AB39" s="32" t="s">
        <v>24</v>
      </c>
      <c r="AC39" s="140">
        <f t="shared" si="6"/>
        <v>0</v>
      </c>
      <c r="AD39" s="223"/>
      <c r="AE39" s="33"/>
      <c r="AF39" s="141">
        <f>AC39+AE39</f>
        <v>0</v>
      </c>
      <c r="AG39" s="209">
        <f>IFERROR(+AF39/$AF$10,"")</f>
        <v>0</v>
      </c>
    </row>
    <row r="40" spans="2:33" ht="15" thickBot="1">
      <c r="B40" s="189" t="s">
        <v>132</v>
      </c>
      <c r="C40" s="122"/>
      <c r="D40" s="117"/>
      <c r="E40" s="53"/>
      <c r="F40" s="118"/>
      <c r="G40" s="118"/>
      <c r="H40" s="118"/>
      <c r="I40" s="118"/>
      <c r="J40"/>
      <c r="K40" s="73"/>
      <c r="L40" s="124"/>
      <c r="M40" s="124"/>
      <c r="N40" s="175"/>
      <c r="O40" s="173"/>
      <c r="P40" s="178"/>
      <c r="Q40"/>
      <c r="R40" s="123"/>
      <c r="T40" s="143"/>
      <c r="AB40" s="32" t="s">
        <v>31</v>
      </c>
      <c r="AC40" s="142">
        <f>SUM(AC37:AC39)</f>
        <v>127296</v>
      </c>
      <c r="AD40" s="225">
        <f>SUM(AD37:AD39)</f>
        <v>1</v>
      </c>
      <c r="AE40" s="142">
        <f>SUM(AE37:AE39)</f>
        <v>-70236</v>
      </c>
      <c r="AF40" s="142">
        <f>SUM(AF37:AF39)</f>
        <v>57060</v>
      </c>
      <c r="AG40" s="210">
        <f>SUM(AG37:AG39)</f>
        <v>1.0000000000000002</v>
      </c>
    </row>
    <row r="41" spans="2:33" ht="15.5" thickTop="1" thickBot="1">
      <c r="B41" s="190" t="s">
        <v>133</v>
      </c>
      <c r="D41" s="116"/>
      <c r="E41" s="53"/>
      <c r="F41" s="118"/>
      <c r="G41" s="118"/>
      <c r="H41" s="118"/>
      <c r="I41" s="118"/>
      <c r="J41" s="73"/>
      <c r="K41" s="73"/>
      <c r="L41" s="124"/>
      <c r="M41" s="119"/>
      <c r="N41" s="175"/>
      <c r="O41" s="173"/>
      <c r="P41" s="178"/>
      <c r="Q41"/>
      <c r="R41" s="123"/>
      <c r="T41" s="143"/>
      <c r="AB41" s="36" t="str">
        <f>AB31</f>
        <v>Enter applicable values in blue cells</v>
      </c>
      <c r="AC41" s="37"/>
      <c r="AD41" s="37"/>
      <c r="AE41" s="37"/>
      <c r="AF41" s="37"/>
      <c r="AG41" s="38"/>
    </row>
    <row r="42" spans="2:33">
      <c r="B42" s="190" t="s">
        <v>134</v>
      </c>
      <c r="D42" s="116"/>
      <c r="E42" s="53"/>
      <c r="F42" s="118"/>
      <c r="G42" s="118"/>
      <c r="H42" s="118"/>
      <c r="I42" s="118"/>
      <c r="J42" s="73"/>
      <c r="K42" s="73"/>
      <c r="L42" s="124"/>
      <c r="M42" s="119"/>
      <c r="N42" s="175"/>
      <c r="O42" s="173"/>
      <c r="P42" s="178"/>
      <c r="Q42"/>
      <c r="R42" s="123"/>
      <c r="T42" s="143"/>
    </row>
    <row r="43" spans="2:33" ht="15" thickBot="1">
      <c r="B43" s="190" t="s">
        <v>135</v>
      </c>
      <c r="D43" s="117"/>
      <c r="E43" s="53"/>
      <c r="F43" s="118"/>
      <c r="G43" s="118"/>
      <c r="H43" s="118"/>
      <c r="I43" s="118"/>
      <c r="J43"/>
      <c r="K43"/>
      <c r="L43" s="124"/>
      <c r="M43" s="124"/>
      <c r="N43" s="175"/>
      <c r="O43" s="173"/>
      <c r="P43" s="178"/>
      <c r="Q43"/>
      <c r="R43"/>
      <c r="T43" s="143"/>
    </row>
    <row r="44" spans="2:33">
      <c r="B44" s="115">
        <v>5678</v>
      </c>
      <c r="C44" s="117">
        <v>0</v>
      </c>
      <c r="D44" s="117">
        <v>60000</v>
      </c>
      <c r="E44" s="53">
        <f t="shared" si="4"/>
        <v>60000</v>
      </c>
      <c r="F44" s="118" t="s">
        <v>107</v>
      </c>
      <c r="G44" s="118" t="s">
        <v>63</v>
      </c>
      <c r="H44" s="118" t="s">
        <v>108</v>
      </c>
      <c r="I44" s="118" t="s">
        <v>110</v>
      </c>
      <c r="J44" t="s">
        <v>16</v>
      </c>
      <c r="K44" s="73" t="s">
        <v>13</v>
      </c>
      <c r="L44" s="119">
        <v>0</v>
      </c>
      <c r="M44" s="124">
        <v>1</v>
      </c>
      <c r="N44" s="175">
        <f t="shared" si="2"/>
        <v>1</v>
      </c>
      <c r="O44" s="173">
        <f t="shared" si="3"/>
        <v>100</v>
      </c>
      <c r="P44" s="178">
        <f t="shared" ref="P44:P71" si="7">ROUND(+(D44*M44)-(C44*L44),2)</f>
        <v>60000</v>
      </c>
      <c r="Q44" t="s">
        <v>136</v>
      </c>
      <c r="R44" s="123" t="s">
        <v>137</v>
      </c>
      <c r="T44" s="143">
        <f>LEN(Q44)</f>
        <v>26</v>
      </c>
      <c r="Y44" s="10" t="str">
        <f t="shared" ref="Y44:Y71" si="8">_xlfn.CONCAT("POCMP - ",G44," - ",H44)</f>
        <v>POCMP - POM01 - 12345</v>
      </c>
      <c r="AB44" s="11" t="s">
        <v>2</v>
      </c>
      <c r="AC44" s="12"/>
      <c r="AD44" s="147"/>
      <c r="AE44" s="13"/>
      <c r="AF44" s="13"/>
      <c r="AG44" s="153"/>
    </row>
    <row r="45" spans="2:33">
      <c r="B45" s="126" t="s">
        <v>138</v>
      </c>
      <c r="C45" s="117">
        <v>60000</v>
      </c>
      <c r="D45" s="117">
        <v>60000</v>
      </c>
      <c r="E45" s="53">
        <f>+D45-C45</f>
        <v>0</v>
      </c>
      <c r="F45" s="118" t="s">
        <v>107</v>
      </c>
      <c r="G45" s="118" t="s">
        <v>63</v>
      </c>
      <c r="H45" s="118" t="s">
        <v>139</v>
      </c>
      <c r="I45" s="118" t="s">
        <v>110</v>
      </c>
      <c r="J45" t="s">
        <v>12</v>
      </c>
      <c r="K45" s="73" t="s">
        <v>13</v>
      </c>
      <c r="L45" s="124">
        <v>1</v>
      </c>
      <c r="M45" s="124">
        <v>1</v>
      </c>
      <c r="N45" s="175">
        <f t="shared" si="2"/>
        <v>0</v>
      </c>
      <c r="O45" s="173">
        <f t="shared" si="3"/>
        <v>0</v>
      </c>
      <c r="P45" s="178">
        <f t="shared" si="7"/>
        <v>0</v>
      </c>
      <c r="Q45" t="s">
        <v>136</v>
      </c>
      <c r="R45" s="108" t="s">
        <v>137</v>
      </c>
      <c r="T45" s="143">
        <f>LEN(Q45)</f>
        <v>26</v>
      </c>
      <c r="Y45" s="10" t="str">
        <f t="shared" si="8"/>
        <v>POCMP - POM01 - 34567</v>
      </c>
      <c r="AB45" s="20"/>
      <c r="AC45" s="21" t="s">
        <v>6</v>
      </c>
      <c r="AD45" s="148" t="s">
        <v>7</v>
      </c>
      <c r="AE45" s="23" t="s">
        <v>8</v>
      </c>
      <c r="AF45" s="24" t="s">
        <v>9</v>
      </c>
      <c r="AG45" s="154" t="s">
        <v>10</v>
      </c>
    </row>
    <row r="46" spans="2:33">
      <c r="B46" s="126" t="s">
        <v>138</v>
      </c>
      <c r="C46" s="117">
        <v>60000</v>
      </c>
      <c r="D46" s="117">
        <v>60000</v>
      </c>
      <c r="E46" s="53">
        <f>+D46-C46</f>
        <v>0</v>
      </c>
      <c r="F46" s="118" t="s">
        <v>107</v>
      </c>
      <c r="G46" s="118" t="s">
        <v>63</v>
      </c>
      <c r="H46" s="118" t="s">
        <v>139</v>
      </c>
      <c r="I46" s="118" t="s">
        <v>110</v>
      </c>
      <c r="J46" t="s">
        <v>16</v>
      </c>
      <c r="K46" s="73" t="s">
        <v>13</v>
      </c>
      <c r="L46" s="124">
        <v>0</v>
      </c>
      <c r="M46" s="124">
        <v>-1</v>
      </c>
      <c r="N46" s="175">
        <f t="shared" si="2"/>
        <v>-1</v>
      </c>
      <c r="O46" s="173">
        <f t="shared" si="3"/>
        <v>-100</v>
      </c>
      <c r="P46" s="178">
        <f t="shared" si="7"/>
        <v>-60000</v>
      </c>
      <c r="Q46" t="s">
        <v>136</v>
      </c>
      <c r="R46" s="108" t="s">
        <v>137</v>
      </c>
      <c r="T46" s="143">
        <f>LEN(Q46)</f>
        <v>26</v>
      </c>
      <c r="Y46" s="10" t="str">
        <f t="shared" si="8"/>
        <v>POCMP - POM01 - 34567</v>
      </c>
      <c r="AB46" s="27"/>
      <c r="AC46" s="28">
        <v>60000</v>
      </c>
      <c r="AD46" s="149"/>
      <c r="AE46" s="139">
        <f>SUM(AE47:AE49)</f>
        <v>-60000</v>
      </c>
      <c r="AF46" s="139">
        <f>AC46+AE50</f>
        <v>0</v>
      </c>
      <c r="AG46" s="155"/>
    </row>
    <row r="47" spans="2:33">
      <c r="C47" s="161"/>
      <c r="D47" s="161"/>
      <c r="E47" s="162">
        <f t="shared" ref="E47" si="9">+D47-C47</f>
        <v>0</v>
      </c>
      <c r="F47" s="160"/>
      <c r="G47" s="160"/>
      <c r="H47" s="160"/>
      <c r="I47" s="160"/>
      <c r="J47" s="17"/>
      <c r="K47" s="17"/>
      <c r="L47" s="163"/>
      <c r="M47" s="163"/>
      <c r="N47" s="175">
        <f t="shared" si="2"/>
        <v>0</v>
      </c>
      <c r="O47" s="173">
        <f t="shared" si="3"/>
        <v>0</v>
      </c>
      <c r="P47" s="178">
        <f t="shared" si="7"/>
        <v>0</v>
      </c>
      <c r="R47" s="138"/>
      <c r="T47" s="143">
        <f>LEN(Q47)</f>
        <v>0</v>
      </c>
      <c r="Y47" s="10" t="str">
        <f t="shared" si="8"/>
        <v xml:space="preserve">POCMP -  - </v>
      </c>
      <c r="AB47" s="32" t="s">
        <v>18</v>
      </c>
      <c r="AC47" s="140">
        <f>+AD47*AC$46</f>
        <v>60000</v>
      </c>
      <c r="AD47" s="223">
        <v>1</v>
      </c>
      <c r="AE47" s="33"/>
      <c r="AF47" s="141">
        <f>AC47+AE47</f>
        <v>60000</v>
      </c>
      <c r="AG47" s="209" t="str">
        <f>IFERROR(+AF47/AF50,"")</f>
        <v/>
      </c>
    </row>
    <row r="48" spans="2:33">
      <c r="B48" s="189" t="s">
        <v>140</v>
      </c>
      <c r="E48" s="162"/>
      <c r="F48" s="160"/>
      <c r="G48" s="160"/>
      <c r="H48" s="160"/>
      <c r="I48" s="160"/>
      <c r="J48" s="17"/>
      <c r="K48" s="17"/>
      <c r="L48" s="163"/>
      <c r="M48" s="163"/>
      <c r="N48" s="175">
        <f t="shared" ref="N48:N71" si="10">+M48-L48</f>
        <v>0</v>
      </c>
      <c r="O48" s="173">
        <f t="shared" ref="O48:O71" si="11">N48*100</f>
        <v>0</v>
      </c>
      <c r="P48" s="178">
        <f t="shared" si="7"/>
        <v>0</v>
      </c>
      <c r="T48" s="143">
        <f t="shared" ref="T48:T60" si="12">LEN(Q48)</f>
        <v>0</v>
      </c>
      <c r="Y48" s="10" t="str">
        <f t="shared" si="8"/>
        <v xml:space="preserve">POCMP -  - </v>
      </c>
      <c r="AB48" s="32" t="s">
        <v>22</v>
      </c>
      <c r="AC48" s="140">
        <f>+AD48*AC$46</f>
        <v>0</v>
      </c>
      <c r="AD48" s="223">
        <v>0</v>
      </c>
      <c r="AE48" s="33">
        <v>-60000</v>
      </c>
      <c r="AF48" s="141">
        <f>AC48+AE48</f>
        <v>-60000</v>
      </c>
      <c r="AG48" s="209" t="str">
        <f>IFERROR(+AF48/AF50,"")</f>
        <v/>
      </c>
    </row>
    <row r="49" spans="2:33">
      <c r="B49" s="159" t="s">
        <v>141</v>
      </c>
      <c r="C49" s="30">
        <f>588253.47+2893772.53</f>
        <v>3482026</v>
      </c>
      <c r="D49" s="30">
        <f>+C49-D51-D52-D53-D54</f>
        <v>3207026</v>
      </c>
      <c r="E49" s="162">
        <f t="shared" ref="E49:E71" si="13">+D49-C49</f>
        <v>-275000</v>
      </c>
      <c r="F49" s="160" t="s">
        <v>142</v>
      </c>
      <c r="G49" s="160" t="s">
        <v>63</v>
      </c>
      <c r="H49" s="160" t="s">
        <v>143</v>
      </c>
      <c r="I49" s="160" t="s">
        <v>110</v>
      </c>
      <c r="J49" s="17" t="s">
        <v>16</v>
      </c>
      <c r="K49" s="17" t="s">
        <v>13</v>
      </c>
      <c r="L49" s="163">
        <v>0.16894000000000001</v>
      </c>
      <c r="M49" s="163">
        <v>9.7677247530890007E-2</v>
      </c>
      <c r="N49" s="175">
        <f t="shared" si="10"/>
        <v>-7.1262752469109999E-2</v>
      </c>
      <c r="O49" s="173">
        <f t="shared" si="11"/>
        <v>-7.1262752469109998</v>
      </c>
      <c r="P49" s="178">
        <f t="shared" si="7"/>
        <v>-275000</v>
      </c>
      <c r="Q49" t="s">
        <v>144</v>
      </c>
      <c r="R49" s="10" t="s">
        <v>145</v>
      </c>
      <c r="T49" s="143">
        <f t="shared" si="12"/>
        <v>29</v>
      </c>
      <c r="Y49" s="10" t="str">
        <f t="shared" si="8"/>
        <v>POCMP - POM01 - 41301</v>
      </c>
      <c r="AB49" s="32" t="s">
        <v>24</v>
      </c>
      <c r="AC49" s="140">
        <f>+AD49*AC$46</f>
        <v>0</v>
      </c>
      <c r="AD49" s="223"/>
      <c r="AE49" s="33"/>
      <c r="AF49" s="141">
        <f>AC49+AE49</f>
        <v>0</v>
      </c>
      <c r="AG49" s="209">
        <f>IFERROR(+AF49/AF$10,"")</f>
        <v>0</v>
      </c>
    </row>
    <row r="50" spans="2:33" ht="15" thickBot="1">
      <c r="B50" s="159" t="s">
        <v>141</v>
      </c>
      <c r="C50" s="30">
        <f>C49</f>
        <v>3482026</v>
      </c>
      <c r="D50" s="30">
        <f>D49</f>
        <v>3207026</v>
      </c>
      <c r="E50" s="162">
        <f t="shared" si="13"/>
        <v>-275000</v>
      </c>
      <c r="F50" s="160" t="s">
        <v>142</v>
      </c>
      <c r="G50" s="160" t="s">
        <v>63</v>
      </c>
      <c r="H50" s="160" t="s">
        <v>143</v>
      </c>
      <c r="I50" s="160" t="s">
        <v>110</v>
      </c>
      <c r="J50" s="17" t="s">
        <v>12</v>
      </c>
      <c r="K50" s="17" t="s">
        <v>13</v>
      </c>
      <c r="L50" s="163">
        <v>0.83106000000000002</v>
      </c>
      <c r="M50" s="163">
        <v>0.90232275246910998</v>
      </c>
      <c r="N50" s="175">
        <f t="shared" si="10"/>
        <v>7.1262752469109958E-2</v>
      </c>
      <c r="O50" s="173">
        <f t="shared" si="11"/>
        <v>7.1262752469109962</v>
      </c>
      <c r="P50" s="178">
        <f t="shared" si="7"/>
        <v>0</v>
      </c>
      <c r="Q50" t="s">
        <v>144</v>
      </c>
      <c r="R50" s="10" t="s">
        <v>145</v>
      </c>
      <c r="T50" s="143">
        <f t="shared" si="12"/>
        <v>29</v>
      </c>
      <c r="Y50" s="10" t="str">
        <f t="shared" si="8"/>
        <v>POCMP - POM01 - 41301</v>
      </c>
      <c r="AB50" s="32" t="s">
        <v>31</v>
      </c>
      <c r="AC50" s="142">
        <f>SUM(AC47:AC49)</f>
        <v>60000</v>
      </c>
      <c r="AD50" s="225">
        <f>SUM(AD47:AD49)</f>
        <v>1</v>
      </c>
      <c r="AE50" s="142">
        <f>SUM(AE47:AE49)</f>
        <v>-60000</v>
      </c>
      <c r="AF50" s="142">
        <f>SUM(AF47:AF49)</f>
        <v>0</v>
      </c>
      <c r="AG50" s="210">
        <f>SUM(AG47:AG49)</f>
        <v>0</v>
      </c>
    </row>
    <row r="51" spans="2:33" ht="15.5" thickTop="1" thickBot="1">
      <c r="B51" s="159">
        <v>2435</v>
      </c>
      <c r="C51" s="30">
        <v>0</v>
      </c>
      <c r="D51" s="30">
        <v>50000</v>
      </c>
      <c r="E51" s="162">
        <f t="shared" si="13"/>
        <v>50000</v>
      </c>
      <c r="F51" s="160" t="s">
        <v>146</v>
      </c>
      <c r="G51" s="160" t="s">
        <v>63</v>
      </c>
      <c r="H51" s="160" t="s">
        <v>147</v>
      </c>
      <c r="I51" s="160" t="s">
        <v>110</v>
      </c>
      <c r="J51" s="17" t="s">
        <v>16</v>
      </c>
      <c r="K51" s="17" t="s">
        <v>13</v>
      </c>
      <c r="L51" s="163">
        <v>0</v>
      </c>
      <c r="M51" s="163">
        <v>1</v>
      </c>
      <c r="N51" s="175">
        <f t="shared" si="10"/>
        <v>1</v>
      </c>
      <c r="O51" s="173">
        <f t="shared" si="11"/>
        <v>100</v>
      </c>
      <c r="P51" s="178">
        <f t="shared" si="7"/>
        <v>50000</v>
      </c>
      <c r="Q51" t="s">
        <v>148</v>
      </c>
      <c r="R51" s="10" t="s">
        <v>145</v>
      </c>
      <c r="T51" s="143">
        <f t="shared" si="12"/>
        <v>29</v>
      </c>
      <c r="Y51" s="10" t="str">
        <f t="shared" si="8"/>
        <v>POCMP - POM01 - 29100</v>
      </c>
      <c r="AB51" s="36" t="str">
        <f>AB41</f>
        <v>Enter applicable values in blue cells</v>
      </c>
      <c r="AC51" s="37"/>
      <c r="AD51" s="37"/>
      <c r="AE51" s="37"/>
      <c r="AF51" s="37"/>
      <c r="AG51" s="38"/>
    </row>
    <row r="52" spans="2:33" ht="15" thickBot="1">
      <c r="B52" s="159">
        <v>3044</v>
      </c>
      <c r="C52" s="30">
        <v>0</v>
      </c>
      <c r="D52" s="30">
        <v>125000</v>
      </c>
      <c r="E52" s="162">
        <f t="shared" si="13"/>
        <v>125000</v>
      </c>
      <c r="F52" s="160" t="s">
        <v>149</v>
      </c>
      <c r="G52" s="160" t="s">
        <v>63</v>
      </c>
      <c r="H52" s="160" t="s">
        <v>147</v>
      </c>
      <c r="I52" s="160" t="s">
        <v>110</v>
      </c>
      <c r="J52" s="17" t="s">
        <v>16</v>
      </c>
      <c r="K52" s="17" t="s">
        <v>13</v>
      </c>
      <c r="L52" s="163">
        <v>0</v>
      </c>
      <c r="M52" s="163">
        <v>1</v>
      </c>
      <c r="N52" s="175">
        <f t="shared" si="10"/>
        <v>1</v>
      </c>
      <c r="O52" s="173">
        <f t="shared" si="11"/>
        <v>100</v>
      </c>
      <c r="P52" s="178">
        <f t="shared" si="7"/>
        <v>125000</v>
      </c>
      <c r="Q52" t="s">
        <v>150</v>
      </c>
      <c r="R52" s="10" t="s">
        <v>145</v>
      </c>
      <c r="T52" s="143">
        <f t="shared" si="12"/>
        <v>29</v>
      </c>
      <c r="Y52" s="10" t="str">
        <f t="shared" si="8"/>
        <v>POCMP - POM01 - 29100</v>
      </c>
    </row>
    <row r="53" spans="2:33">
      <c r="B53" s="159">
        <v>4307</v>
      </c>
      <c r="C53" s="30">
        <v>0</v>
      </c>
      <c r="D53" s="30">
        <v>75000</v>
      </c>
      <c r="E53" s="162">
        <f t="shared" si="13"/>
        <v>75000</v>
      </c>
      <c r="F53" s="160" t="s">
        <v>142</v>
      </c>
      <c r="G53" s="160" t="s">
        <v>63</v>
      </c>
      <c r="H53" s="160" t="s">
        <v>147</v>
      </c>
      <c r="I53" s="160" t="s">
        <v>110</v>
      </c>
      <c r="J53" s="17" t="s">
        <v>16</v>
      </c>
      <c r="K53" s="17" t="s">
        <v>13</v>
      </c>
      <c r="L53" s="163">
        <v>0</v>
      </c>
      <c r="M53" s="163">
        <v>1</v>
      </c>
      <c r="N53" s="175">
        <f t="shared" si="10"/>
        <v>1</v>
      </c>
      <c r="O53" s="173">
        <f t="shared" si="11"/>
        <v>100</v>
      </c>
      <c r="P53" s="178">
        <f t="shared" si="7"/>
        <v>75000</v>
      </c>
      <c r="Q53" t="s">
        <v>151</v>
      </c>
      <c r="R53" s="10" t="s">
        <v>145</v>
      </c>
      <c r="T53" s="143">
        <f t="shared" si="12"/>
        <v>29</v>
      </c>
      <c r="Y53" s="10" t="str">
        <f t="shared" si="8"/>
        <v>POCMP - POM01 - 29100</v>
      </c>
      <c r="AB53" s="11" t="s">
        <v>2</v>
      </c>
      <c r="AC53" s="12"/>
      <c r="AD53" s="147"/>
      <c r="AE53" s="13"/>
      <c r="AF53" s="13"/>
      <c r="AG53" s="153"/>
    </row>
    <row r="54" spans="2:33">
      <c r="B54" s="159">
        <v>4398</v>
      </c>
      <c r="C54" s="30">
        <v>0</v>
      </c>
      <c r="D54" s="30">
        <v>25000</v>
      </c>
      <c r="E54" s="162">
        <f t="shared" si="13"/>
        <v>25000</v>
      </c>
      <c r="F54" s="160" t="s">
        <v>142</v>
      </c>
      <c r="G54" s="160" t="s">
        <v>63</v>
      </c>
      <c r="H54" s="160" t="s">
        <v>147</v>
      </c>
      <c r="I54" s="160" t="s">
        <v>110</v>
      </c>
      <c r="J54" s="17" t="s">
        <v>16</v>
      </c>
      <c r="K54" s="17" t="s">
        <v>13</v>
      </c>
      <c r="L54" s="163">
        <v>0</v>
      </c>
      <c r="M54" s="163">
        <v>1</v>
      </c>
      <c r="N54" s="175">
        <f t="shared" ref="N54:N55" si="14">+M54-L54</f>
        <v>1</v>
      </c>
      <c r="O54" s="173">
        <f t="shared" ref="O54:O55" si="15">N54*100</f>
        <v>100</v>
      </c>
      <c r="P54" s="178">
        <f t="shared" si="7"/>
        <v>25000</v>
      </c>
      <c r="Q54" t="s">
        <v>152</v>
      </c>
      <c r="R54" s="10" t="s">
        <v>145</v>
      </c>
      <c r="T54" s="143">
        <f t="shared" si="12"/>
        <v>29</v>
      </c>
      <c r="Y54" s="10" t="str">
        <f t="shared" si="8"/>
        <v>POCMP - POM01 - 29100</v>
      </c>
      <c r="AB54" s="20"/>
      <c r="AC54" s="21" t="s">
        <v>6</v>
      </c>
      <c r="AD54" s="148" t="s">
        <v>7</v>
      </c>
      <c r="AE54" s="23" t="s">
        <v>8</v>
      </c>
      <c r="AF54" s="24" t="s">
        <v>9</v>
      </c>
      <c r="AG54" s="154" t="s">
        <v>10</v>
      </c>
    </row>
    <row r="55" spans="2:33">
      <c r="E55" s="162"/>
      <c r="F55" s="160"/>
      <c r="G55" s="160"/>
      <c r="H55" s="160"/>
      <c r="I55" s="160"/>
      <c r="J55" s="17"/>
      <c r="K55" s="17"/>
      <c r="L55" s="163"/>
      <c r="M55" s="163"/>
      <c r="N55" s="175">
        <f t="shared" si="14"/>
        <v>0</v>
      </c>
      <c r="O55" s="173">
        <f t="shared" si="15"/>
        <v>0</v>
      </c>
      <c r="P55" s="178">
        <f t="shared" si="7"/>
        <v>0</v>
      </c>
      <c r="Q55"/>
      <c r="T55" s="143">
        <f t="shared" si="12"/>
        <v>0</v>
      </c>
      <c r="Y55" s="10" t="str">
        <f t="shared" si="8"/>
        <v xml:space="preserve">POCMP -  - </v>
      </c>
      <c r="AB55" s="27"/>
      <c r="AC55" s="28">
        <f>C49</f>
        <v>3482026</v>
      </c>
      <c r="AD55" s="149"/>
      <c r="AE55" s="139">
        <f>SUM(AE56:AE58)</f>
        <v>-275000</v>
      </c>
      <c r="AF55" s="139">
        <f>AC55+AE59</f>
        <v>3207026</v>
      </c>
      <c r="AG55" s="155"/>
    </row>
    <row r="56" spans="2:33">
      <c r="B56" s="189" t="s">
        <v>153</v>
      </c>
      <c r="E56" s="162"/>
      <c r="F56" s="160"/>
      <c r="G56" s="160"/>
      <c r="H56" s="160"/>
      <c r="I56" s="160"/>
      <c r="J56" s="17"/>
      <c r="K56" s="17"/>
      <c r="L56" s="163"/>
      <c r="M56" s="163"/>
      <c r="N56" s="175">
        <f t="shared" si="10"/>
        <v>0</v>
      </c>
      <c r="O56" s="173">
        <f t="shared" si="11"/>
        <v>0</v>
      </c>
      <c r="P56" s="178">
        <f t="shared" si="7"/>
        <v>0</v>
      </c>
      <c r="T56" s="143">
        <f t="shared" si="12"/>
        <v>0</v>
      </c>
      <c r="Y56" s="10" t="str">
        <f t="shared" si="8"/>
        <v xml:space="preserve">POCMP -  - </v>
      </c>
      <c r="AB56" s="32" t="s">
        <v>18</v>
      </c>
      <c r="AC56" s="140">
        <f>+AD56*AC55</f>
        <v>588253.47244000004</v>
      </c>
      <c r="AD56" s="223">
        <v>0.16894000000000001</v>
      </c>
      <c r="AE56" s="33">
        <v>-275000</v>
      </c>
      <c r="AF56" s="141">
        <f>AC56+AE56</f>
        <v>313253.47244000004</v>
      </c>
      <c r="AG56" s="209">
        <f>IFERROR(+AF56/AF59,"")</f>
        <v>9.7677247530890007E-2</v>
      </c>
    </row>
    <row r="57" spans="2:33">
      <c r="B57" s="211" t="s">
        <v>154</v>
      </c>
      <c r="E57" s="162"/>
      <c r="F57" s="160"/>
      <c r="G57" s="160"/>
      <c r="H57" s="160"/>
      <c r="I57" s="160"/>
      <c r="J57" s="17"/>
      <c r="K57" s="17"/>
      <c r="L57" s="163"/>
      <c r="M57" s="163"/>
      <c r="N57" s="175">
        <f t="shared" si="10"/>
        <v>0</v>
      </c>
      <c r="O57" s="173">
        <f t="shared" si="11"/>
        <v>0</v>
      </c>
      <c r="P57" s="178">
        <f t="shared" si="7"/>
        <v>0</v>
      </c>
      <c r="T57" s="143">
        <f t="shared" si="12"/>
        <v>0</v>
      </c>
      <c r="Y57" s="10" t="str">
        <f t="shared" si="8"/>
        <v xml:space="preserve">POCMP -  - </v>
      </c>
      <c r="AB57" s="32" t="s">
        <v>22</v>
      </c>
      <c r="AC57" s="140">
        <f>+AD57*AC55</f>
        <v>2893772.5275599998</v>
      </c>
      <c r="AD57" s="223">
        <v>0.83106000000000002</v>
      </c>
      <c r="AE57" s="33"/>
      <c r="AF57" s="141">
        <f>AC57+AE57</f>
        <v>2893772.5275599998</v>
      </c>
      <c r="AG57" s="209">
        <f>IFERROR(+AF57/AF59,"")</f>
        <v>0.90232275246910998</v>
      </c>
    </row>
    <row r="58" spans="2:33">
      <c r="B58" s="159" t="s">
        <v>155</v>
      </c>
      <c r="C58" s="30">
        <v>1881513.02</v>
      </c>
      <c r="D58" s="30">
        <f>C58-100000</f>
        <v>1781513.02</v>
      </c>
      <c r="E58" s="162">
        <f t="shared" si="13"/>
        <v>-100000</v>
      </c>
      <c r="F58" s="160" t="s">
        <v>142</v>
      </c>
      <c r="G58" s="160" t="s">
        <v>63</v>
      </c>
      <c r="H58" s="160" t="s">
        <v>156</v>
      </c>
      <c r="I58" s="160" t="s">
        <v>157</v>
      </c>
      <c r="J58" s="17" t="s">
        <v>16</v>
      </c>
      <c r="K58" s="17" t="s">
        <v>13</v>
      </c>
      <c r="L58" s="163">
        <v>1</v>
      </c>
      <c r="M58" s="163">
        <v>1</v>
      </c>
      <c r="N58" s="175">
        <f t="shared" si="10"/>
        <v>0</v>
      </c>
      <c r="O58" s="173">
        <f t="shared" si="11"/>
        <v>0</v>
      </c>
      <c r="P58" s="178">
        <f t="shared" si="7"/>
        <v>-100000</v>
      </c>
      <c r="Q58" t="s">
        <v>158</v>
      </c>
      <c r="R58" s="10" t="s">
        <v>159</v>
      </c>
      <c r="T58" s="143">
        <f t="shared" si="12"/>
        <v>30</v>
      </c>
      <c r="Y58" s="10" t="str">
        <f t="shared" si="8"/>
        <v>POCMP - POM01 - 29800</v>
      </c>
      <c r="AB58" s="32" t="s">
        <v>24</v>
      </c>
      <c r="AC58" s="140">
        <f>+AD58*AC55</f>
        <v>0</v>
      </c>
      <c r="AD58" s="223"/>
      <c r="AE58" s="33"/>
      <c r="AF58" s="141">
        <f>AC58+AE58</f>
        <v>0</v>
      </c>
      <c r="AG58" s="209">
        <f>IFERROR(+AF58/AF59,"")</f>
        <v>0</v>
      </c>
    </row>
    <row r="59" spans="2:33" ht="15" thickBot="1">
      <c r="B59" s="159">
        <v>3044</v>
      </c>
      <c r="C59" s="30">
        <f>D52</f>
        <v>125000</v>
      </c>
      <c r="D59" s="30">
        <v>225000</v>
      </c>
      <c r="E59" s="162">
        <f t="shared" si="13"/>
        <v>100000</v>
      </c>
      <c r="F59" s="160" t="s">
        <v>149</v>
      </c>
      <c r="G59" s="160" t="s">
        <v>63</v>
      </c>
      <c r="H59" s="160" t="s">
        <v>147</v>
      </c>
      <c r="I59" s="160" t="s">
        <v>110</v>
      </c>
      <c r="J59" s="17" t="s">
        <v>16</v>
      </c>
      <c r="K59" s="17" t="s">
        <v>13</v>
      </c>
      <c r="L59" s="163">
        <v>1</v>
      </c>
      <c r="M59" s="163">
        <v>0.55555555555555558</v>
      </c>
      <c r="N59" s="175">
        <f t="shared" si="10"/>
        <v>-0.44444444444444442</v>
      </c>
      <c r="O59" s="173">
        <f t="shared" si="11"/>
        <v>-44.444444444444443</v>
      </c>
      <c r="P59" s="178">
        <f t="shared" si="7"/>
        <v>0</v>
      </c>
      <c r="Q59" t="s">
        <v>158</v>
      </c>
      <c r="R59" s="10" t="s">
        <v>159</v>
      </c>
      <c r="T59" s="143">
        <f t="shared" si="12"/>
        <v>30</v>
      </c>
      <c r="Y59" s="10" t="str">
        <f t="shared" si="8"/>
        <v>POCMP - POM01 - 29100</v>
      </c>
      <c r="AB59" s="32" t="s">
        <v>31</v>
      </c>
      <c r="AC59" s="142">
        <f>SUM(AC56:AC58)</f>
        <v>3482026</v>
      </c>
      <c r="AD59" s="225">
        <f>SUM(AD56:AD58)</f>
        <v>1</v>
      </c>
      <c r="AE59" s="142">
        <f>SUM(AE56:AE58)</f>
        <v>-275000</v>
      </c>
      <c r="AF59" s="142">
        <f>SUM(AF56:AF58)</f>
        <v>3207026</v>
      </c>
      <c r="AG59" s="210">
        <f>SUM(AG56:AG58)</f>
        <v>1</v>
      </c>
    </row>
    <row r="60" spans="2:33" ht="15.5" thickTop="1" thickBot="1">
      <c r="B60" s="159">
        <v>3044</v>
      </c>
      <c r="C60" s="30">
        <v>125000</v>
      </c>
      <c r="D60" s="30">
        <v>225000</v>
      </c>
      <c r="E60" s="162">
        <f t="shared" si="13"/>
        <v>100000</v>
      </c>
      <c r="F60" s="160" t="s">
        <v>149</v>
      </c>
      <c r="G60" s="160" t="s">
        <v>63</v>
      </c>
      <c r="H60" s="160" t="s">
        <v>147</v>
      </c>
      <c r="I60" s="160" t="s">
        <v>157</v>
      </c>
      <c r="J60" s="17" t="s">
        <v>16</v>
      </c>
      <c r="K60" s="17" t="s">
        <v>13</v>
      </c>
      <c r="L60" s="163">
        <v>0</v>
      </c>
      <c r="M60" s="163">
        <v>0.44444444444444442</v>
      </c>
      <c r="N60" s="175">
        <f t="shared" si="10"/>
        <v>0.44444444444444442</v>
      </c>
      <c r="O60" s="173">
        <f t="shared" si="11"/>
        <v>44.444444444444443</v>
      </c>
      <c r="P60" s="178">
        <f t="shared" si="7"/>
        <v>100000</v>
      </c>
      <c r="Q60" t="s">
        <v>158</v>
      </c>
      <c r="R60" s="10" t="s">
        <v>159</v>
      </c>
      <c r="T60" s="143">
        <f t="shared" si="12"/>
        <v>30</v>
      </c>
      <c r="Y60" s="10" t="str">
        <f t="shared" si="8"/>
        <v>POCMP - POM01 - 29100</v>
      </c>
      <c r="AB60" s="36" t="str">
        <f>AB50</f>
        <v>Totals</v>
      </c>
      <c r="AC60" s="37"/>
      <c r="AD60" s="37"/>
      <c r="AE60" s="37"/>
      <c r="AF60" s="37"/>
      <c r="AG60" s="38"/>
    </row>
    <row r="61" spans="2:33" ht="15" thickBot="1">
      <c r="E61" s="162">
        <f t="shared" si="13"/>
        <v>0</v>
      </c>
      <c r="F61" s="160"/>
      <c r="G61" s="160"/>
      <c r="H61" s="160"/>
      <c r="I61" s="160"/>
      <c r="J61" s="17"/>
      <c r="K61" s="17"/>
      <c r="L61" s="163"/>
      <c r="M61" s="163"/>
      <c r="N61" s="175">
        <f t="shared" si="10"/>
        <v>0</v>
      </c>
      <c r="O61" s="173">
        <f t="shared" si="11"/>
        <v>0</v>
      </c>
      <c r="P61" s="178">
        <f t="shared" si="7"/>
        <v>0</v>
      </c>
      <c r="T61" s="143">
        <f>LEN(Q61)</f>
        <v>0</v>
      </c>
      <c r="Y61" s="10" t="str">
        <f t="shared" si="8"/>
        <v xml:space="preserve">POCMP -  - </v>
      </c>
    </row>
    <row r="62" spans="2:33">
      <c r="E62" s="162">
        <f t="shared" si="13"/>
        <v>0</v>
      </c>
      <c r="F62" s="160"/>
      <c r="G62" s="160"/>
      <c r="H62" s="160"/>
      <c r="I62" s="160"/>
      <c r="J62" s="17"/>
      <c r="K62" s="17"/>
      <c r="L62" s="163"/>
      <c r="M62" s="163"/>
      <c r="N62" s="175">
        <f t="shared" si="10"/>
        <v>0</v>
      </c>
      <c r="O62" s="173">
        <f t="shared" si="11"/>
        <v>0</v>
      </c>
      <c r="P62" s="178">
        <f t="shared" si="7"/>
        <v>0</v>
      </c>
      <c r="T62" s="143">
        <f t="shared" ref="T62:T71" si="16">LEN(Q62)</f>
        <v>0</v>
      </c>
      <c r="Y62" s="10" t="str">
        <f t="shared" si="8"/>
        <v xml:space="preserve">POCMP -  - </v>
      </c>
      <c r="AB62" s="11" t="s">
        <v>2</v>
      </c>
      <c r="AC62" s="12"/>
      <c r="AD62" s="147"/>
      <c r="AE62" s="13"/>
      <c r="AF62" s="13"/>
      <c r="AG62" s="153"/>
    </row>
    <row r="63" spans="2:33">
      <c r="E63" s="162">
        <f t="shared" si="13"/>
        <v>0</v>
      </c>
      <c r="F63" s="160"/>
      <c r="G63" s="160"/>
      <c r="H63" s="160"/>
      <c r="I63" s="160"/>
      <c r="J63" s="17"/>
      <c r="K63" s="17"/>
      <c r="L63" s="163"/>
      <c r="M63" s="163"/>
      <c r="N63" s="175">
        <f t="shared" si="10"/>
        <v>0</v>
      </c>
      <c r="O63" s="173">
        <f t="shared" si="11"/>
        <v>0</v>
      </c>
      <c r="P63" s="178">
        <f t="shared" si="7"/>
        <v>0</v>
      </c>
      <c r="T63" s="143">
        <f t="shared" si="16"/>
        <v>0</v>
      </c>
      <c r="Y63" s="10" t="str">
        <f t="shared" si="8"/>
        <v xml:space="preserve">POCMP -  - </v>
      </c>
      <c r="AB63" s="20"/>
      <c r="AC63" s="21" t="s">
        <v>6</v>
      </c>
      <c r="AD63" s="148" t="s">
        <v>7</v>
      </c>
      <c r="AE63" s="23" t="s">
        <v>8</v>
      </c>
      <c r="AF63" s="24" t="s">
        <v>9</v>
      </c>
      <c r="AG63" s="154" t="s">
        <v>10</v>
      </c>
    </row>
    <row r="64" spans="2:33">
      <c r="E64" s="162">
        <f t="shared" si="13"/>
        <v>0</v>
      </c>
      <c r="F64" s="160"/>
      <c r="G64" s="160"/>
      <c r="H64" s="160"/>
      <c r="I64" s="160"/>
      <c r="J64" s="17"/>
      <c r="K64" s="17"/>
      <c r="L64" s="163"/>
      <c r="M64" s="163"/>
      <c r="N64" s="175">
        <f t="shared" si="10"/>
        <v>0</v>
      </c>
      <c r="O64" s="173">
        <f t="shared" si="11"/>
        <v>0</v>
      </c>
      <c r="P64" s="178">
        <f t="shared" si="7"/>
        <v>0</v>
      </c>
      <c r="T64" s="143">
        <f t="shared" si="16"/>
        <v>0</v>
      </c>
      <c r="Y64" s="10" t="str">
        <f t="shared" si="8"/>
        <v xml:space="preserve">POCMP -  - </v>
      </c>
      <c r="AB64" s="27"/>
      <c r="AC64" s="28">
        <f>C59</f>
        <v>125000</v>
      </c>
      <c r="AD64" s="149"/>
      <c r="AE64" s="139">
        <f>SUM(AE65:AE67)</f>
        <v>100000</v>
      </c>
      <c r="AF64" s="139">
        <f>AC64+AE68</f>
        <v>225000</v>
      </c>
      <c r="AG64" s="155"/>
    </row>
    <row r="65" spans="5:33">
      <c r="E65" s="162">
        <f t="shared" si="13"/>
        <v>0</v>
      </c>
      <c r="F65" s="160"/>
      <c r="G65" s="160"/>
      <c r="H65" s="160"/>
      <c r="I65" s="160"/>
      <c r="J65" s="17"/>
      <c r="K65" s="17"/>
      <c r="L65" s="163"/>
      <c r="M65" s="163"/>
      <c r="N65" s="175">
        <f t="shared" si="10"/>
        <v>0</v>
      </c>
      <c r="O65" s="173">
        <f t="shared" si="11"/>
        <v>0</v>
      </c>
      <c r="P65" s="178">
        <f t="shared" si="7"/>
        <v>0</v>
      </c>
      <c r="T65" s="143">
        <f t="shared" si="16"/>
        <v>0</v>
      </c>
      <c r="Y65" s="10" t="str">
        <f t="shared" si="8"/>
        <v xml:space="preserve">POCMP -  - </v>
      </c>
      <c r="AB65" s="32" t="s">
        <v>18</v>
      </c>
      <c r="AC65" s="140">
        <f>+AD65*AC64</f>
        <v>125000</v>
      </c>
      <c r="AD65" s="223">
        <v>1</v>
      </c>
      <c r="AE65" s="33"/>
      <c r="AF65" s="141">
        <f>AC65+AE65</f>
        <v>125000</v>
      </c>
      <c r="AG65" s="209">
        <f>IFERROR(+AF65/AF68,"")</f>
        <v>0.55555555555555558</v>
      </c>
    </row>
    <row r="66" spans="5:33">
      <c r="E66" s="162">
        <f t="shared" si="13"/>
        <v>0</v>
      </c>
      <c r="F66" s="160"/>
      <c r="G66" s="160"/>
      <c r="H66" s="160"/>
      <c r="I66" s="160"/>
      <c r="J66" s="17"/>
      <c r="K66" s="17"/>
      <c r="L66" s="163"/>
      <c r="M66" s="163"/>
      <c r="N66" s="175">
        <f t="shared" si="10"/>
        <v>0</v>
      </c>
      <c r="O66" s="173">
        <f t="shared" si="11"/>
        <v>0</v>
      </c>
      <c r="P66" s="178">
        <f t="shared" si="7"/>
        <v>0</v>
      </c>
      <c r="T66" s="143">
        <f t="shared" si="16"/>
        <v>0</v>
      </c>
      <c r="Y66" s="10" t="str">
        <f t="shared" si="8"/>
        <v xml:space="preserve">POCMP -  - </v>
      </c>
      <c r="AB66" s="32" t="s">
        <v>22</v>
      </c>
      <c r="AC66" s="140">
        <f>+AD66*AC64</f>
        <v>0</v>
      </c>
      <c r="AD66" s="223">
        <v>0</v>
      </c>
      <c r="AE66" s="33">
        <v>100000</v>
      </c>
      <c r="AF66" s="141">
        <f>AC66+AE66</f>
        <v>100000</v>
      </c>
      <c r="AG66" s="209">
        <f>IFERROR(+AF66/AF68,"")</f>
        <v>0.44444444444444442</v>
      </c>
    </row>
    <row r="67" spans="5:33">
      <c r="E67" s="162">
        <f t="shared" si="13"/>
        <v>0</v>
      </c>
      <c r="F67" s="160"/>
      <c r="G67" s="160"/>
      <c r="H67" s="160"/>
      <c r="I67" s="160"/>
      <c r="J67" s="17"/>
      <c r="K67" s="17"/>
      <c r="L67" s="163"/>
      <c r="M67" s="163"/>
      <c r="N67" s="175">
        <f t="shared" si="10"/>
        <v>0</v>
      </c>
      <c r="O67" s="173">
        <f t="shared" si="11"/>
        <v>0</v>
      </c>
      <c r="P67" s="178">
        <f t="shared" si="7"/>
        <v>0</v>
      </c>
      <c r="T67" s="143">
        <f t="shared" si="16"/>
        <v>0</v>
      </c>
      <c r="Y67" s="10" t="str">
        <f t="shared" si="8"/>
        <v xml:space="preserve">POCMP -  - </v>
      </c>
      <c r="AB67" s="32" t="s">
        <v>24</v>
      </c>
      <c r="AC67" s="140">
        <f>+AD67*AC64</f>
        <v>0</v>
      </c>
      <c r="AD67" s="223"/>
      <c r="AE67" s="33"/>
      <c r="AF67" s="141">
        <f>AC67+AE67</f>
        <v>0</v>
      </c>
      <c r="AG67" s="209">
        <f>IFERROR(+AF67/AF68,"")</f>
        <v>0</v>
      </c>
    </row>
    <row r="68" spans="5:33" ht="15" thickBot="1">
      <c r="E68" s="162">
        <f t="shared" si="13"/>
        <v>0</v>
      </c>
      <c r="F68" s="160"/>
      <c r="G68" s="160"/>
      <c r="H68" s="160"/>
      <c r="I68" s="160"/>
      <c r="J68" s="17"/>
      <c r="K68" s="17"/>
      <c r="L68" s="163"/>
      <c r="M68" s="163"/>
      <c r="N68" s="175">
        <f t="shared" si="10"/>
        <v>0</v>
      </c>
      <c r="O68" s="173">
        <f t="shared" si="11"/>
        <v>0</v>
      </c>
      <c r="P68" s="178">
        <f t="shared" si="7"/>
        <v>0</v>
      </c>
      <c r="T68" s="143">
        <f t="shared" si="16"/>
        <v>0</v>
      </c>
      <c r="Y68" s="10" t="str">
        <f t="shared" si="8"/>
        <v xml:space="preserve">POCMP -  - </v>
      </c>
      <c r="AB68" s="32" t="s">
        <v>31</v>
      </c>
      <c r="AC68" s="142">
        <f>SUM(AC65:AC67)</f>
        <v>125000</v>
      </c>
      <c r="AD68" s="225">
        <f>SUM(AD65:AD67)</f>
        <v>1</v>
      </c>
      <c r="AE68" s="142">
        <f>SUM(AE65:AE67)</f>
        <v>100000</v>
      </c>
      <c r="AF68" s="142">
        <f>SUM(AF65:AF67)</f>
        <v>225000</v>
      </c>
      <c r="AG68" s="210">
        <f>SUM(AG65:AG67)</f>
        <v>1</v>
      </c>
    </row>
    <row r="69" spans="5:33" ht="15.5" thickTop="1" thickBot="1">
      <c r="E69" s="162">
        <f t="shared" si="13"/>
        <v>0</v>
      </c>
      <c r="F69" s="160"/>
      <c r="G69" s="160"/>
      <c r="H69" s="160"/>
      <c r="I69" s="160"/>
      <c r="J69" s="17"/>
      <c r="K69" s="17"/>
      <c r="L69" s="163"/>
      <c r="M69" s="163"/>
      <c r="N69" s="175">
        <f t="shared" si="10"/>
        <v>0</v>
      </c>
      <c r="O69" s="173">
        <f t="shared" si="11"/>
        <v>0</v>
      </c>
      <c r="P69" s="178">
        <f t="shared" si="7"/>
        <v>0</v>
      </c>
      <c r="T69" s="143">
        <f t="shared" si="16"/>
        <v>0</v>
      </c>
      <c r="Y69" s="10" t="str">
        <f t="shared" si="8"/>
        <v xml:space="preserve">POCMP -  - </v>
      </c>
      <c r="AB69" s="36" t="str">
        <f>AB59</f>
        <v>Totals</v>
      </c>
      <c r="AC69" s="37"/>
      <c r="AD69" s="37"/>
      <c r="AE69" s="37"/>
      <c r="AF69" s="37"/>
      <c r="AG69" s="38"/>
    </row>
    <row r="70" spans="5:33">
      <c r="E70" s="162">
        <f t="shared" si="13"/>
        <v>0</v>
      </c>
      <c r="F70" s="160"/>
      <c r="G70" s="160"/>
      <c r="H70" s="160"/>
      <c r="I70" s="160"/>
      <c r="J70" s="17"/>
      <c r="K70" s="17"/>
      <c r="L70" s="163"/>
      <c r="M70" s="163"/>
      <c r="N70" s="175">
        <f t="shared" si="10"/>
        <v>0</v>
      </c>
      <c r="O70" s="173">
        <f t="shared" si="11"/>
        <v>0</v>
      </c>
      <c r="P70" s="178">
        <f t="shared" si="7"/>
        <v>0</v>
      </c>
      <c r="T70" s="143">
        <f t="shared" si="16"/>
        <v>0</v>
      </c>
      <c r="Y70" s="10" t="str">
        <f t="shared" si="8"/>
        <v xml:space="preserve">POCMP -  - </v>
      </c>
    </row>
    <row r="71" spans="5:33">
      <c r="E71" s="162">
        <f t="shared" si="13"/>
        <v>0</v>
      </c>
      <c r="F71" s="160"/>
      <c r="G71" s="160"/>
      <c r="H71" s="160"/>
      <c r="I71" s="160"/>
      <c r="J71" s="17"/>
      <c r="K71" s="17"/>
      <c r="L71" s="163"/>
      <c r="M71" s="163"/>
      <c r="N71" s="175">
        <f t="shared" si="10"/>
        <v>0</v>
      </c>
      <c r="O71" s="173">
        <f t="shared" si="11"/>
        <v>0</v>
      </c>
      <c r="P71" s="178">
        <f t="shared" si="7"/>
        <v>0</v>
      </c>
      <c r="T71" s="143">
        <f t="shared" si="16"/>
        <v>0</v>
      </c>
      <c r="Y71" s="10" t="str">
        <f t="shared" si="8"/>
        <v xml:space="preserve">POCMP -  - </v>
      </c>
    </row>
  </sheetData>
  <sheetProtection formatColumns="0" formatRows="0" insertRows="0" selectLockedCells="1" sort="0"/>
  <autoFilter ref="B15:Y57" xr:uid="{0DA0F44E-E87F-415C-BFEC-D505F950B5CE}"/>
  <mergeCells count="12">
    <mergeCell ref="D4:G4"/>
    <mergeCell ref="V15:W15"/>
    <mergeCell ref="J3:N3"/>
    <mergeCell ref="D7:G7"/>
    <mergeCell ref="B13:E13"/>
    <mergeCell ref="F13:O13"/>
    <mergeCell ref="P13:R13"/>
    <mergeCell ref="D5:G5"/>
    <mergeCell ref="D8:E8"/>
    <mergeCell ref="D10:G11"/>
    <mergeCell ref="D9:G9"/>
    <mergeCell ref="D6:G6"/>
  </mergeCells>
  <phoneticPr fontId="25" type="noConversion"/>
  <conditionalFormatting sqref="P12:P15">
    <cfRule type="cellIs" dxfId="3" priority="3" operator="equal">
      <formula>"Must Net to Zero"</formula>
    </cfRule>
  </conditionalFormatting>
  <conditionalFormatting sqref="T16:T1048576">
    <cfRule type="cellIs" dxfId="2" priority="1" operator="greaterThan">
      <formula>30</formula>
    </cfRule>
  </conditionalFormatting>
  <dataValidations xWindow="545" yWindow="341" count="1">
    <dataValidation allowBlank="1" showInputMessage="1" showErrorMessage="1" prompt="PBA-Accounting Period-DIV-DESCRIPTION_x000a_Example:_x000a_   PBA-01-ADM-BP&amp;A PSN ADJ" sqref="D6:G6" xr:uid="{714CDE9B-70BC-48E0-8E2D-5F8F8B0BA604}"/>
  </dataValidations>
  <printOptions horizontalCentered="1"/>
  <pageMargins left="0.2" right="0.2" top="0.5" bottom="0.5" header="0.3" footer="0.3"/>
  <pageSetup paperSize="5" scale="63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545" yWindow="341" count="3">
        <x14:dataValidation type="list" allowBlank="1" showInputMessage="1" showErrorMessage="1" xr:uid="{2C1F3AE4-3D84-494C-973A-083080E3FF1A}">
          <x14:formula1>
            <xm:f>List!$B$3:$B$9</xm:f>
          </x14:formula1>
          <xm:sqref>D4</xm:sqref>
        </x14:dataValidation>
        <x14:dataValidation type="list" allowBlank="1" showInputMessage="1" showErrorMessage="1" xr:uid="{1545D199-2DF5-4A3D-8894-677CCF99CA88}">
          <x14:formula1>
            <xm:f>Lists!$C$2:$C$4</xm:f>
          </x14:formula1>
          <xm:sqref>K16:K71</xm:sqref>
        </x14:dataValidation>
        <x14:dataValidation type="list" allowBlank="1" showInputMessage="1" showErrorMessage="1" xr:uid="{86E7D8CD-A7C0-442C-A0A9-2FB9D67A10C6}">
          <x14:formula1>
            <xm:f>Lists!$A$2:$A$3</xm:f>
          </x14:formula1>
          <xm:sqref>J16:J71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C4E87-97BC-4555-B47A-B3EEC1DE4577}">
  <sheetPr>
    <pageSetUpPr fitToPage="1"/>
  </sheetPr>
  <dimension ref="A1:Y57"/>
  <sheetViews>
    <sheetView zoomScale="87" zoomScaleNormal="87" workbookViewId="0">
      <selection activeCell="N13" sqref="N13:R30"/>
    </sheetView>
  </sheetViews>
  <sheetFormatPr defaultRowHeight="14.5"/>
  <cols>
    <col min="1" max="1" width="10.26953125" style="115" customWidth="1"/>
    <col min="2" max="4" width="12.453125" style="108" customWidth="1"/>
    <col min="5" max="5" width="9.26953125" style="73" bestFit="1" customWidth="1"/>
    <col min="6" max="6" width="7.7265625" style="73" bestFit="1" customWidth="1"/>
    <col min="7" max="7" width="10.453125" style="73" customWidth="1"/>
    <col min="8" max="9" width="7.7265625" style="73" bestFit="1" customWidth="1"/>
    <col min="10" max="10" width="12.7265625" bestFit="1" customWidth="1"/>
    <col min="11" max="11" width="15" bestFit="1" customWidth="1"/>
    <col min="12" max="12" width="14.7265625" customWidth="1"/>
    <col min="13" max="13" width="14" customWidth="1"/>
    <col min="14" max="14" width="14.7265625" customWidth="1"/>
    <col min="15" max="15" width="7.453125" customWidth="1"/>
    <col min="16" max="16" width="12.7265625" style="108" customWidth="1"/>
    <col min="17" max="17" width="27.7265625" customWidth="1"/>
    <col min="18" max="18" width="37.453125" bestFit="1" customWidth="1"/>
    <col min="19" max="19" width="3.54296875" customWidth="1"/>
    <col min="20" max="20" width="8.26953125" customWidth="1"/>
    <col min="21" max="23" width="11.7265625" customWidth="1"/>
    <col min="24" max="24" width="13.453125" customWidth="1"/>
    <col min="25" max="25" width="20.7265625" customWidth="1"/>
  </cols>
  <sheetData>
    <row r="1" spans="1:25" ht="20">
      <c r="A1" s="62" t="s">
        <v>160</v>
      </c>
      <c r="B1" s="63"/>
      <c r="C1" s="63"/>
      <c r="D1" s="63"/>
      <c r="E1" s="62"/>
      <c r="F1" s="62"/>
      <c r="G1" s="62"/>
      <c r="H1" s="62"/>
      <c r="I1" s="62"/>
      <c r="J1" s="62"/>
      <c r="K1" s="62"/>
      <c r="L1" s="64"/>
      <c r="M1" s="64"/>
      <c r="N1" s="64"/>
      <c r="O1" s="64"/>
      <c r="P1" s="63"/>
      <c r="Q1" s="62"/>
      <c r="R1" s="62"/>
      <c r="T1" s="65" t="s">
        <v>2</v>
      </c>
      <c r="U1" s="66"/>
      <c r="V1" s="67"/>
      <c r="W1" s="67"/>
      <c r="X1" s="67"/>
      <c r="Y1" s="68"/>
    </row>
    <row r="2" spans="1:25">
      <c r="A2" s="255" t="s">
        <v>161</v>
      </c>
      <c r="B2" s="255"/>
      <c r="C2" s="69">
        <v>45415</v>
      </c>
      <c r="D2" s="70"/>
      <c r="E2" s="71"/>
      <c r="F2" s="71"/>
      <c r="G2" s="71"/>
      <c r="H2" s="72"/>
      <c r="J2" s="74"/>
      <c r="K2" s="74"/>
      <c r="L2" s="75"/>
      <c r="M2" s="75"/>
      <c r="N2" s="75"/>
      <c r="O2" s="75"/>
      <c r="P2" s="76"/>
      <c r="Q2" s="77"/>
      <c r="R2" s="77"/>
      <c r="T2" s="78"/>
      <c r="U2" s="79" t="s">
        <v>6</v>
      </c>
      <c r="V2" s="80" t="s">
        <v>7</v>
      </c>
      <c r="W2" s="81" t="s">
        <v>8</v>
      </c>
      <c r="X2" s="82" t="s">
        <v>9</v>
      </c>
      <c r="Y2" s="83" t="s">
        <v>10</v>
      </c>
    </row>
    <row r="3" spans="1:25">
      <c r="A3" s="255" t="s">
        <v>162</v>
      </c>
      <c r="B3" s="255"/>
      <c r="C3" s="256" t="s">
        <v>163</v>
      </c>
      <c r="D3" s="256"/>
      <c r="E3" s="256"/>
      <c r="F3" s="256"/>
      <c r="G3" s="256"/>
      <c r="H3" s="256"/>
      <c r="I3" s="256"/>
      <c r="J3" s="74"/>
      <c r="K3" s="74"/>
      <c r="L3" s="75"/>
      <c r="M3" s="75"/>
      <c r="N3" s="75"/>
      <c r="O3" s="75"/>
      <c r="P3" s="76"/>
      <c r="Q3" s="84"/>
      <c r="R3" s="84" t="s">
        <v>89</v>
      </c>
      <c r="T3" s="85"/>
      <c r="U3" s="86">
        <v>60000</v>
      </c>
      <c r="V3" s="87"/>
      <c r="W3" s="86">
        <v>-60000</v>
      </c>
      <c r="X3" s="61">
        <f>U3+W7</f>
        <v>1.0000076144933701E-7</v>
      </c>
      <c r="Y3" s="88"/>
    </row>
    <row r="4" spans="1:25" ht="14.65" customHeight="1">
      <c r="A4" s="255" t="s">
        <v>164</v>
      </c>
      <c r="B4" s="255"/>
      <c r="C4" s="257" t="s">
        <v>165</v>
      </c>
      <c r="D4" s="257"/>
      <c r="E4" s="257"/>
      <c r="F4" s="257"/>
      <c r="H4" s="72"/>
      <c r="J4" s="74"/>
      <c r="K4" s="74"/>
      <c r="L4" s="75"/>
      <c r="M4" s="75"/>
      <c r="O4" s="75"/>
      <c r="P4" s="258" t="s">
        <v>166</v>
      </c>
      <c r="Q4" s="89" t="s">
        <v>91</v>
      </c>
      <c r="R4" s="90"/>
      <c r="T4" s="91" t="s">
        <v>18</v>
      </c>
      <c r="U4" s="55">
        <f>+V4*$U$3</f>
        <v>60000</v>
      </c>
      <c r="V4" s="92">
        <v>1</v>
      </c>
      <c r="W4" s="93">
        <v>0</v>
      </c>
      <c r="X4" s="59">
        <f>U4+W4</f>
        <v>60000</v>
      </c>
      <c r="Y4" s="94">
        <f>+X4/$X$7</f>
        <v>599995431338.76599</v>
      </c>
    </row>
    <row r="5" spans="1:25">
      <c r="A5" s="255" t="s">
        <v>167</v>
      </c>
      <c r="B5" s="255"/>
      <c r="C5" s="259" t="s">
        <v>165</v>
      </c>
      <c r="D5" s="259"/>
      <c r="E5" s="259"/>
      <c r="F5" s="259"/>
      <c r="G5" s="71"/>
      <c r="H5" s="72"/>
      <c r="I5" s="72"/>
      <c r="J5" s="74"/>
      <c r="K5" s="74"/>
      <c r="L5" s="75"/>
      <c r="M5" s="75"/>
      <c r="O5" s="75"/>
      <c r="P5" s="258"/>
      <c r="Q5" s="89" t="s">
        <v>93</v>
      </c>
      <c r="R5" s="95"/>
      <c r="T5" s="91" t="s">
        <v>22</v>
      </c>
      <c r="U5" s="55">
        <f>+V5*$U$3</f>
        <v>0</v>
      </c>
      <c r="V5" s="92">
        <v>0</v>
      </c>
      <c r="W5" s="93">
        <v>-59999.999999899999</v>
      </c>
      <c r="X5" s="59">
        <f t="shared" ref="X5:X6" si="0">U5+W5</f>
        <v>-59999.999999899999</v>
      </c>
      <c r="Y5" s="94">
        <f>+X5/$X$7</f>
        <v>-599995431337.76599</v>
      </c>
    </row>
    <row r="6" spans="1:25">
      <c r="A6" s="255" t="s">
        <v>168</v>
      </c>
      <c r="B6" s="255"/>
      <c r="C6" s="259" t="s">
        <v>169</v>
      </c>
      <c r="D6" s="259"/>
      <c r="E6" s="259"/>
      <c r="F6" s="259"/>
      <c r="G6" s="96" t="s">
        <v>101</v>
      </c>
      <c r="H6" s="72"/>
      <c r="I6" s="72"/>
      <c r="J6" s="74"/>
      <c r="K6" s="74"/>
      <c r="L6" s="75"/>
      <c r="M6" s="75"/>
      <c r="O6" s="75"/>
      <c r="P6" s="97" t="str">
        <f>IF(SUM(P13:P57)=0,"","Must Net to Zero")</f>
        <v/>
      </c>
      <c r="Q6" s="89" t="s">
        <v>96</v>
      </c>
      <c r="R6" s="95"/>
      <c r="T6" s="91" t="s">
        <v>24</v>
      </c>
      <c r="U6" s="55">
        <f>+V6*$U$3</f>
        <v>0</v>
      </c>
      <c r="V6" s="92">
        <v>0</v>
      </c>
      <c r="W6" s="93">
        <v>0</v>
      </c>
      <c r="X6" s="59">
        <f t="shared" si="0"/>
        <v>0</v>
      </c>
      <c r="Y6" s="60">
        <f>+X6/$X$7</f>
        <v>0</v>
      </c>
    </row>
    <row r="7" spans="1:25" ht="15" thickBot="1">
      <c r="A7" s="98"/>
      <c r="B7" s="99"/>
      <c r="C7" s="100"/>
      <c r="D7" s="100"/>
      <c r="E7" s="98"/>
      <c r="F7" s="98"/>
      <c r="G7" s="101"/>
      <c r="H7" s="101"/>
      <c r="I7" s="101"/>
      <c r="L7" s="102"/>
      <c r="M7" s="102"/>
      <c r="N7" s="102"/>
      <c r="O7" s="102"/>
      <c r="P7" s="103"/>
      <c r="Q7" s="104"/>
      <c r="R7" s="104"/>
      <c r="T7" s="91" t="s">
        <v>31</v>
      </c>
      <c r="U7" s="56">
        <f>SUM(U4:U6)</f>
        <v>60000</v>
      </c>
      <c r="V7" s="57">
        <f>SUM(V4:V6)</f>
        <v>1</v>
      </c>
      <c r="W7" s="56">
        <f>SUM(W4:W6)</f>
        <v>-59999.999999899999</v>
      </c>
      <c r="X7" s="56">
        <f>SUM(X4:X6)</f>
        <v>1.0000076144933701E-7</v>
      </c>
      <c r="Y7" s="58">
        <f>SUM(Y4:Y6)</f>
        <v>1</v>
      </c>
    </row>
    <row r="8" spans="1:25" ht="15.5" thickTop="1" thickBot="1">
      <c r="A8" s="260"/>
      <c r="B8" s="260"/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0"/>
      <c r="O8" s="260"/>
      <c r="P8" s="261"/>
      <c r="Q8" s="261"/>
      <c r="R8" s="261"/>
      <c r="T8" s="105"/>
      <c r="U8" s="106"/>
      <c r="V8" s="106"/>
      <c r="W8" s="106"/>
      <c r="X8" s="106"/>
      <c r="Y8" s="107"/>
    </row>
    <row r="9" spans="1:25">
      <c r="A9"/>
    </row>
    <row r="10" spans="1:25">
      <c r="A10" s="252" t="s">
        <v>32</v>
      </c>
      <c r="B10" s="252"/>
      <c r="C10" s="252"/>
      <c r="D10" s="252"/>
      <c r="E10" s="253" t="s">
        <v>33</v>
      </c>
      <c r="F10" s="253"/>
      <c r="G10" s="253"/>
      <c r="H10" s="253"/>
      <c r="I10" s="253"/>
      <c r="J10" s="253"/>
      <c r="K10" s="253"/>
      <c r="L10" s="253"/>
      <c r="M10" s="253"/>
      <c r="N10" s="253"/>
      <c r="O10" s="253"/>
      <c r="P10" s="254" t="s">
        <v>34</v>
      </c>
      <c r="Q10" s="254"/>
      <c r="R10" s="254"/>
    </row>
    <row r="11" spans="1:25">
      <c r="A11" s="109" t="s">
        <v>38</v>
      </c>
      <c r="B11" s="110" t="s">
        <v>38</v>
      </c>
      <c r="C11" s="110" t="s">
        <v>38</v>
      </c>
      <c r="D11" s="110" t="s">
        <v>37</v>
      </c>
      <c r="E11" s="109" t="s">
        <v>38</v>
      </c>
      <c r="F11" s="109" t="s">
        <v>38</v>
      </c>
      <c r="G11" s="109" t="s">
        <v>38</v>
      </c>
      <c r="H11" s="109" t="s">
        <v>38</v>
      </c>
      <c r="I11" s="109" t="s">
        <v>38</v>
      </c>
      <c r="J11" s="109" t="s">
        <v>38</v>
      </c>
      <c r="K11" s="109" t="s">
        <v>38</v>
      </c>
      <c r="L11" s="111" t="s">
        <v>38</v>
      </c>
      <c r="M11" s="111" t="s">
        <v>38</v>
      </c>
      <c r="N11" s="111" t="s">
        <v>37</v>
      </c>
      <c r="O11" s="111" t="s">
        <v>38</v>
      </c>
      <c r="P11" s="110" t="s">
        <v>37</v>
      </c>
      <c r="Q11" s="109" t="s">
        <v>38</v>
      </c>
      <c r="R11" s="109" t="s">
        <v>38</v>
      </c>
    </row>
    <row r="12" spans="1:25" ht="46">
      <c r="A12" s="112" t="s">
        <v>41</v>
      </c>
      <c r="B12" s="4" t="s">
        <v>42</v>
      </c>
      <c r="C12" s="4" t="s">
        <v>43</v>
      </c>
      <c r="D12" s="4" t="s">
        <v>44</v>
      </c>
      <c r="E12" s="112" t="s">
        <v>45</v>
      </c>
      <c r="F12" s="112" t="s">
        <v>46</v>
      </c>
      <c r="G12" s="112" t="s">
        <v>47</v>
      </c>
      <c r="H12" s="112" t="s">
        <v>48</v>
      </c>
      <c r="I12" s="112" t="s">
        <v>49</v>
      </c>
      <c r="J12" s="113" t="s">
        <v>50</v>
      </c>
      <c r="K12" s="113" t="s">
        <v>51</v>
      </c>
      <c r="L12" s="114" t="s">
        <v>52</v>
      </c>
      <c r="M12" s="114" t="s">
        <v>53</v>
      </c>
      <c r="N12" s="114" t="s">
        <v>54</v>
      </c>
      <c r="O12" s="114" t="s">
        <v>170</v>
      </c>
      <c r="P12" s="4" t="s">
        <v>102</v>
      </c>
      <c r="Q12" s="112" t="s">
        <v>171</v>
      </c>
      <c r="R12" s="112" t="s">
        <v>172</v>
      </c>
      <c r="T12" s="3"/>
    </row>
    <row r="13" spans="1:25">
      <c r="A13" s="115" t="s">
        <v>106</v>
      </c>
      <c r="B13" s="116">
        <v>70000</v>
      </c>
      <c r="C13" s="117">
        <v>80000</v>
      </c>
      <c r="D13" s="53">
        <f>+C13-B13</f>
        <v>10000</v>
      </c>
      <c r="E13" s="118" t="s">
        <v>107</v>
      </c>
      <c r="F13" s="118" t="s">
        <v>63</v>
      </c>
      <c r="G13" s="118" t="s">
        <v>108</v>
      </c>
      <c r="H13" s="118" t="s">
        <v>109</v>
      </c>
      <c r="I13" s="118" t="s">
        <v>110</v>
      </c>
      <c r="J13" s="73" t="s">
        <v>12</v>
      </c>
      <c r="K13" s="73" t="s">
        <v>13</v>
      </c>
      <c r="L13" s="119">
        <v>1</v>
      </c>
      <c r="M13" s="119">
        <v>1</v>
      </c>
      <c r="N13" s="54">
        <f t="shared" ref="N13:N57" si="1">+M13-L13</f>
        <v>0</v>
      </c>
      <c r="O13" s="120" t="s">
        <v>173</v>
      </c>
      <c r="P13" s="121">
        <f>ROUND(+(C13*M13)-(B13*L13),2)</f>
        <v>10000</v>
      </c>
      <c r="Q13" t="s">
        <v>174</v>
      </c>
      <c r="R13" s="117" t="s">
        <v>112</v>
      </c>
      <c r="T13" s="122" t="s">
        <v>103</v>
      </c>
    </row>
    <row r="14" spans="1:25">
      <c r="A14" s="115" t="s">
        <v>113</v>
      </c>
      <c r="B14" s="116">
        <v>100000</v>
      </c>
      <c r="C14" s="117">
        <v>90000</v>
      </c>
      <c r="D14" s="53">
        <f>+C14-B14</f>
        <v>-10000</v>
      </c>
      <c r="E14" s="118" t="s">
        <v>114</v>
      </c>
      <c r="F14" s="118" t="s">
        <v>63</v>
      </c>
      <c r="G14" s="118" t="s">
        <v>108</v>
      </c>
      <c r="H14" s="118" t="s">
        <v>109</v>
      </c>
      <c r="I14" s="118" t="s">
        <v>110</v>
      </c>
      <c r="J14" s="73" t="s">
        <v>12</v>
      </c>
      <c r="K14" s="73" t="s">
        <v>13</v>
      </c>
      <c r="L14" s="119">
        <v>1</v>
      </c>
      <c r="M14" s="119">
        <v>1</v>
      </c>
      <c r="N14" s="54">
        <f t="shared" si="1"/>
        <v>0</v>
      </c>
      <c r="O14" s="120" t="s">
        <v>173</v>
      </c>
      <c r="P14" s="121">
        <f t="shared" ref="P14:P57" si="2">ROUND(+(C14*M14)-(B14*L14),2)</f>
        <v>-10000</v>
      </c>
      <c r="Q14" t="s">
        <v>174</v>
      </c>
      <c r="R14" s="117" t="s">
        <v>115</v>
      </c>
      <c r="T14" s="122"/>
      <c r="U14" s="122" t="s">
        <v>104</v>
      </c>
    </row>
    <row r="15" spans="1:25">
      <c r="B15" s="116"/>
      <c r="C15" s="117"/>
      <c r="D15" s="53"/>
      <c r="E15" s="118"/>
      <c r="F15" s="118"/>
      <c r="G15" s="118"/>
      <c r="H15" s="118"/>
      <c r="I15" s="118"/>
      <c r="J15" s="73"/>
      <c r="K15" s="73"/>
      <c r="L15" s="119"/>
      <c r="M15" s="119"/>
      <c r="N15" s="54">
        <f>+M15-L15</f>
        <v>0</v>
      </c>
      <c r="O15" s="120"/>
      <c r="P15" s="121">
        <f>ROUND(+(C15*M15)-(B15*L15),2)</f>
        <v>0</v>
      </c>
      <c r="R15" s="117"/>
      <c r="U15" s="122" t="s">
        <v>105</v>
      </c>
    </row>
    <row r="16" spans="1:25">
      <c r="B16" s="116"/>
      <c r="C16" s="117"/>
      <c r="D16" s="53">
        <f>+C16-B16</f>
        <v>0</v>
      </c>
      <c r="E16" s="118"/>
      <c r="F16" s="118"/>
      <c r="G16" s="118"/>
      <c r="H16" s="118"/>
      <c r="I16" s="118"/>
      <c r="J16" s="73"/>
      <c r="K16" s="73"/>
      <c r="L16" s="119"/>
      <c r="M16" s="119"/>
      <c r="N16" s="54">
        <f t="shared" si="1"/>
        <v>0</v>
      </c>
      <c r="O16" s="120"/>
      <c r="P16" s="121">
        <f t="shared" si="2"/>
        <v>0</v>
      </c>
      <c r="R16" s="117"/>
    </row>
    <row r="17" spans="1:22">
      <c r="A17" s="115" t="s">
        <v>120</v>
      </c>
      <c r="B17" s="116">
        <v>95000</v>
      </c>
      <c r="C17" s="117">
        <v>95000</v>
      </c>
      <c r="D17" s="53">
        <f>+C17-B17</f>
        <v>0</v>
      </c>
      <c r="E17" s="118" t="s">
        <v>121</v>
      </c>
      <c r="F17" s="118" t="s">
        <v>63</v>
      </c>
      <c r="G17" s="118" t="s">
        <v>108</v>
      </c>
      <c r="H17" s="118" t="s">
        <v>109</v>
      </c>
      <c r="I17" s="118" t="s">
        <v>110</v>
      </c>
      <c r="J17" s="73" t="s">
        <v>12</v>
      </c>
      <c r="K17" s="73" t="s">
        <v>13</v>
      </c>
      <c r="L17" s="119">
        <v>0.75</v>
      </c>
      <c r="M17" s="119">
        <v>0.5</v>
      </c>
      <c r="N17" s="54">
        <f t="shared" si="1"/>
        <v>-0.25</v>
      </c>
      <c r="O17" s="120" t="s">
        <v>173</v>
      </c>
      <c r="P17" s="121">
        <f t="shared" si="2"/>
        <v>-23750</v>
      </c>
      <c r="Q17" t="s">
        <v>175</v>
      </c>
      <c r="R17" s="123" t="s">
        <v>176</v>
      </c>
      <c r="T17" s="122" t="s">
        <v>116</v>
      </c>
    </row>
    <row r="18" spans="1:22">
      <c r="A18" s="115" t="s">
        <v>120</v>
      </c>
      <c r="B18" s="116">
        <v>95000</v>
      </c>
      <c r="C18" s="117">
        <v>95000</v>
      </c>
      <c r="D18" s="53">
        <f t="shared" ref="D18:D28" si="3">+C18-B18</f>
        <v>0</v>
      </c>
      <c r="E18" s="118" t="s">
        <v>121</v>
      </c>
      <c r="F18" s="118" t="s">
        <v>63</v>
      </c>
      <c r="G18" s="118" t="s">
        <v>108</v>
      </c>
      <c r="H18" s="118" t="s">
        <v>109</v>
      </c>
      <c r="I18" s="118" t="s">
        <v>110</v>
      </c>
      <c r="J18" s="73" t="s">
        <v>16</v>
      </c>
      <c r="K18" s="73"/>
      <c r="L18" s="124">
        <v>0.25</v>
      </c>
      <c r="M18" s="124">
        <v>0.5</v>
      </c>
      <c r="N18" s="54">
        <f t="shared" si="1"/>
        <v>0.25</v>
      </c>
      <c r="O18" s="120" t="s">
        <v>173</v>
      </c>
      <c r="P18" s="121">
        <f t="shared" si="2"/>
        <v>23750</v>
      </c>
      <c r="Q18" t="s">
        <v>175</v>
      </c>
      <c r="R18" s="123" t="s">
        <v>124</v>
      </c>
      <c r="U18" s="122" t="s">
        <v>117</v>
      </c>
    </row>
    <row r="19" spans="1:22">
      <c r="A19" s="115" t="s">
        <v>125</v>
      </c>
      <c r="B19" s="116">
        <v>80000</v>
      </c>
      <c r="C19" s="116">
        <v>80000</v>
      </c>
      <c r="D19" s="53">
        <f>+C19-B19</f>
        <v>0</v>
      </c>
      <c r="E19" s="118" t="s">
        <v>107</v>
      </c>
      <c r="F19" s="118" t="s">
        <v>63</v>
      </c>
      <c r="G19" s="118" t="s">
        <v>108</v>
      </c>
      <c r="H19" s="118" t="s">
        <v>109</v>
      </c>
      <c r="I19" s="118" t="s">
        <v>110</v>
      </c>
      <c r="J19" s="73" t="s">
        <v>12</v>
      </c>
      <c r="K19" s="73" t="s">
        <v>13</v>
      </c>
      <c r="L19" s="119">
        <v>1</v>
      </c>
      <c r="M19" s="119">
        <v>1.296875</v>
      </c>
      <c r="N19" s="54">
        <f t="shared" si="1"/>
        <v>0.296875</v>
      </c>
      <c r="O19" s="120" t="s">
        <v>173</v>
      </c>
      <c r="P19" s="121">
        <f t="shared" si="2"/>
        <v>23750</v>
      </c>
      <c r="Q19" t="s">
        <v>175</v>
      </c>
      <c r="R19" s="123" t="s">
        <v>176</v>
      </c>
      <c r="U19" s="122" t="s">
        <v>118</v>
      </c>
    </row>
    <row r="20" spans="1:22">
      <c r="A20" s="115" t="s">
        <v>125</v>
      </c>
      <c r="B20" s="116">
        <v>80000</v>
      </c>
      <c r="C20" s="116">
        <v>80000</v>
      </c>
      <c r="D20" s="53">
        <f t="shared" ref="D20" si="4">+C20-B20</f>
        <v>0</v>
      </c>
      <c r="E20" s="118" t="s">
        <v>107</v>
      </c>
      <c r="F20" s="118" t="s">
        <v>63</v>
      </c>
      <c r="G20" s="118" t="s">
        <v>108</v>
      </c>
      <c r="H20" s="118" t="s">
        <v>109</v>
      </c>
      <c r="I20" s="118" t="s">
        <v>110</v>
      </c>
      <c r="J20" s="73" t="s">
        <v>16</v>
      </c>
      <c r="K20" s="73"/>
      <c r="L20" s="124">
        <v>0</v>
      </c>
      <c r="M20" s="119">
        <v>-0.296875</v>
      </c>
      <c r="N20" s="54">
        <f t="shared" si="1"/>
        <v>-0.296875</v>
      </c>
      <c r="O20" s="120" t="s">
        <v>173</v>
      </c>
      <c r="P20" s="121">
        <f t="shared" si="2"/>
        <v>-23750</v>
      </c>
      <c r="Q20" t="s">
        <v>175</v>
      </c>
      <c r="R20" s="123" t="s">
        <v>124</v>
      </c>
      <c r="U20" s="122" t="s">
        <v>119</v>
      </c>
    </row>
    <row r="21" spans="1:22">
      <c r="B21" s="116"/>
      <c r="C21" s="116"/>
      <c r="D21" s="53"/>
      <c r="E21" s="118"/>
      <c r="F21" s="118"/>
      <c r="G21" s="118"/>
      <c r="H21" s="118"/>
      <c r="I21" s="118"/>
      <c r="J21" s="73"/>
      <c r="K21" s="73"/>
      <c r="L21" s="124"/>
      <c r="M21" s="119"/>
      <c r="N21" s="54">
        <f>+M21-L21</f>
        <v>0</v>
      </c>
      <c r="O21" s="120"/>
      <c r="P21" s="121">
        <f>ROUND(+(C21*M21)-(B21*L21),2)</f>
        <v>0</v>
      </c>
      <c r="R21" s="123"/>
      <c r="U21" s="122"/>
    </row>
    <row r="22" spans="1:22">
      <c r="B22" s="117"/>
      <c r="C22" s="117"/>
      <c r="D22" s="53">
        <f t="shared" si="3"/>
        <v>0</v>
      </c>
      <c r="E22" s="118"/>
      <c r="F22" s="118"/>
      <c r="G22" s="118"/>
      <c r="H22" s="118"/>
      <c r="I22" s="118"/>
      <c r="K22" s="73"/>
      <c r="L22" s="119"/>
      <c r="M22" s="119"/>
      <c r="N22" s="54">
        <f t="shared" si="1"/>
        <v>0</v>
      </c>
      <c r="O22" s="120"/>
      <c r="P22" s="121">
        <f t="shared" si="2"/>
        <v>0</v>
      </c>
      <c r="T22" s="108"/>
      <c r="U22" s="108"/>
      <c r="V22" s="125"/>
    </row>
    <row r="23" spans="1:22">
      <c r="A23" s="115" t="s">
        <v>128</v>
      </c>
      <c r="B23" s="117">
        <v>99996</v>
      </c>
      <c r="C23" s="117">
        <v>170232</v>
      </c>
      <c r="D23" s="53">
        <f t="shared" si="3"/>
        <v>70236</v>
      </c>
      <c r="E23" s="118" t="s">
        <v>121</v>
      </c>
      <c r="F23" s="118" t="s">
        <v>63</v>
      </c>
      <c r="G23" s="118" t="s">
        <v>108</v>
      </c>
      <c r="H23" s="118" t="s">
        <v>109</v>
      </c>
      <c r="I23" s="118" t="s">
        <v>110</v>
      </c>
      <c r="J23" t="s">
        <v>12</v>
      </c>
      <c r="K23" s="73" t="s">
        <v>13</v>
      </c>
      <c r="L23" s="119">
        <v>1</v>
      </c>
      <c r="M23" s="119">
        <v>0.58741010000000005</v>
      </c>
      <c r="N23" s="54">
        <f t="shared" si="1"/>
        <v>-0.41258989999999995</v>
      </c>
      <c r="O23" s="120" t="s">
        <v>177</v>
      </c>
      <c r="P23" s="121">
        <f t="shared" si="2"/>
        <v>0</v>
      </c>
      <c r="Q23" t="s">
        <v>178</v>
      </c>
      <c r="R23" s="123" t="s">
        <v>130</v>
      </c>
      <c r="T23" s="122" t="s">
        <v>126</v>
      </c>
      <c r="U23" s="108"/>
      <c r="V23" s="125"/>
    </row>
    <row r="24" spans="1:22">
      <c r="A24" s="115" t="s">
        <v>128</v>
      </c>
      <c r="B24" s="117">
        <v>99996</v>
      </c>
      <c r="C24" s="117">
        <v>170232</v>
      </c>
      <c r="D24" s="53">
        <f t="shared" si="3"/>
        <v>70236</v>
      </c>
      <c r="E24" s="118" t="s">
        <v>121</v>
      </c>
      <c r="F24" s="118" t="s">
        <v>63</v>
      </c>
      <c r="G24" s="118" t="s">
        <v>108</v>
      </c>
      <c r="H24" s="118" t="s">
        <v>109</v>
      </c>
      <c r="I24" s="118" t="s">
        <v>110</v>
      </c>
      <c r="J24" t="s">
        <v>16</v>
      </c>
      <c r="K24" s="73" t="s">
        <v>13</v>
      </c>
      <c r="L24" s="119">
        <v>0</v>
      </c>
      <c r="M24" s="119">
        <v>0.41258990000000001</v>
      </c>
      <c r="N24" s="54">
        <f t="shared" si="1"/>
        <v>0.41258990000000001</v>
      </c>
      <c r="O24" s="120" t="s">
        <v>177</v>
      </c>
      <c r="P24" s="121">
        <f t="shared" si="2"/>
        <v>70236</v>
      </c>
      <c r="Q24" t="s">
        <v>178</v>
      </c>
      <c r="R24" s="123" t="s">
        <v>130</v>
      </c>
      <c r="T24" s="108"/>
      <c r="U24" s="122" t="s">
        <v>104</v>
      </c>
      <c r="V24" s="125"/>
    </row>
    <row r="25" spans="1:22">
      <c r="A25" s="115" t="s">
        <v>131</v>
      </c>
      <c r="B25" s="117">
        <v>127296</v>
      </c>
      <c r="C25" s="117">
        <v>57060</v>
      </c>
      <c r="D25" s="53">
        <f t="shared" si="3"/>
        <v>-70236</v>
      </c>
      <c r="E25" s="118" t="s">
        <v>121</v>
      </c>
      <c r="F25" s="118" t="s">
        <v>63</v>
      </c>
      <c r="G25" s="118" t="s">
        <v>108</v>
      </c>
      <c r="H25" s="118" t="s">
        <v>109</v>
      </c>
      <c r="I25" s="118" t="s">
        <v>110</v>
      </c>
      <c r="J25" t="s">
        <v>12</v>
      </c>
      <c r="K25" s="73" t="s">
        <v>13</v>
      </c>
      <c r="L25" s="124">
        <v>1</v>
      </c>
      <c r="M25" s="124">
        <v>2.2309148264984229</v>
      </c>
      <c r="N25" s="54">
        <f t="shared" si="1"/>
        <v>1.2309148264984229</v>
      </c>
      <c r="O25" s="120" t="s">
        <v>177</v>
      </c>
      <c r="P25" s="121">
        <f t="shared" si="2"/>
        <v>0</v>
      </c>
      <c r="Q25" t="s">
        <v>178</v>
      </c>
      <c r="R25" s="123" t="s">
        <v>130</v>
      </c>
      <c r="T25" s="108"/>
      <c r="U25" s="122" t="s">
        <v>127</v>
      </c>
    </row>
    <row r="26" spans="1:22">
      <c r="A26" s="115" t="s">
        <v>131</v>
      </c>
      <c r="B26" s="117">
        <v>127296</v>
      </c>
      <c r="C26" s="117">
        <v>57060</v>
      </c>
      <c r="D26" s="53">
        <f t="shared" si="3"/>
        <v>-70236</v>
      </c>
      <c r="E26" s="118" t="s">
        <v>121</v>
      </c>
      <c r="F26" s="118" t="s">
        <v>63</v>
      </c>
      <c r="G26" s="118" t="s">
        <v>108</v>
      </c>
      <c r="H26" s="118" t="s">
        <v>109</v>
      </c>
      <c r="I26" s="118" t="s">
        <v>110</v>
      </c>
      <c r="J26" t="s">
        <v>16</v>
      </c>
      <c r="K26" s="73" t="s">
        <v>13</v>
      </c>
      <c r="L26" s="124">
        <v>0</v>
      </c>
      <c r="M26" s="124">
        <v>-1.2309148264984227</v>
      </c>
      <c r="N26" s="54">
        <f t="shared" si="1"/>
        <v>-1.2309148264984227</v>
      </c>
      <c r="O26" s="120" t="s">
        <v>177</v>
      </c>
      <c r="P26" s="121">
        <f t="shared" si="2"/>
        <v>-70236</v>
      </c>
      <c r="Q26" t="s">
        <v>178</v>
      </c>
      <c r="R26" s="123" t="s">
        <v>130</v>
      </c>
      <c r="T26" s="108"/>
      <c r="U26" s="122" t="s">
        <v>119</v>
      </c>
    </row>
    <row r="27" spans="1:22">
      <c r="B27" s="117"/>
      <c r="C27" s="117"/>
      <c r="D27" s="53">
        <f t="shared" si="3"/>
        <v>0</v>
      </c>
      <c r="E27" s="118"/>
      <c r="F27" s="118"/>
      <c r="G27" s="118"/>
      <c r="H27" s="118"/>
      <c r="I27" s="118"/>
      <c r="L27" s="124"/>
      <c r="M27" s="124"/>
      <c r="N27" s="54">
        <f t="shared" si="1"/>
        <v>0</v>
      </c>
      <c r="O27" s="120"/>
      <c r="P27" s="121">
        <f t="shared" si="2"/>
        <v>0</v>
      </c>
      <c r="T27" s="122"/>
      <c r="U27" s="108"/>
    </row>
    <row r="28" spans="1:22">
      <c r="A28" s="115">
        <v>5678</v>
      </c>
      <c r="B28" s="117">
        <v>0</v>
      </c>
      <c r="C28" s="117">
        <v>60000</v>
      </c>
      <c r="D28" s="53">
        <f t="shared" si="3"/>
        <v>60000</v>
      </c>
      <c r="E28" s="118" t="s">
        <v>107</v>
      </c>
      <c r="F28" s="118" t="s">
        <v>63</v>
      </c>
      <c r="G28" s="118" t="s">
        <v>108</v>
      </c>
      <c r="H28" s="118" t="s">
        <v>109</v>
      </c>
      <c r="I28" s="118" t="s">
        <v>110</v>
      </c>
      <c r="J28" t="s">
        <v>16</v>
      </c>
      <c r="K28" s="73" t="s">
        <v>13</v>
      </c>
      <c r="L28" s="119">
        <v>0</v>
      </c>
      <c r="M28" s="124">
        <v>1</v>
      </c>
      <c r="N28" s="54">
        <f t="shared" si="1"/>
        <v>1</v>
      </c>
      <c r="O28" s="120" t="s">
        <v>177</v>
      </c>
      <c r="P28" s="121">
        <f t="shared" si="2"/>
        <v>60000</v>
      </c>
      <c r="Q28" t="s">
        <v>179</v>
      </c>
      <c r="R28" s="123" t="s">
        <v>137</v>
      </c>
      <c r="T28" s="122" t="s">
        <v>132</v>
      </c>
      <c r="U28" s="122"/>
    </row>
    <row r="29" spans="1:22">
      <c r="A29" s="126" t="s">
        <v>138</v>
      </c>
      <c r="B29" s="117">
        <v>60000</v>
      </c>
      <c r="C29" s="117">
        <v>60000</v>
      </c>
      <c r="D29" s="53">
        <f>+C29-B29</f>
        <v>0</v>
      </c>
      <c r="E29" s="118" t="s">
        <v>107</v>
      </c>
      <c r="F29" s="118" t="s">
        <v>63</v>
      </c>
      <c r="G29" s="118" t="s">
        <v>139</v>
      </c>
      <c r="H29" s="118" t="s">
        <v>109</v>
      </c>
      <c r="I29" s="118" t="s">
        <v>110</v>
      </c>
      <c r="J29" t="s">
        <v>12</v>
      </c>
      <c r="K29" s="73" t="s">
        <v>13</v>
      </c>
      <c r="L29" s="124">
        <v>1</v>
      </c>
      <c r="M29" s="124">
        <v>1</v>
      </c>
      <c r="N29" s="54">
        <f t="shared" si="1"/>
        <v>0</v>
      </c>
      <c r="O29" s="120" t="s">
        <v>177</v>
      </c>
      <c r="P29" s="121">
        <f t="shared" si="2"/>
        <v>0</v>
      </c>
      <c r="Q29" t="s">
        <v>179</v>
      </c>
      <c r="R29" s="108" t="s">
        <v>137</v>
      </c>
      <c r="T29" s="122"/>
      <c r="U29" s="122" t="s">
        <v>133</v>
      </c>
    </row>
    <row r="30" spans="1:22">
      <c r="A30" s="126" t="s">
        <v>138</v>
      </c>
      <c r="B30" s="117">
        <v>60000</v>
      </c>
      <c r="C30" s="117">
        <v>60000</v>
      </c>
      <c r="D30" s="53">
        <f>+C30-B30</f>
        <v>0</v>
      </c>
      <c r="E30" s="118" t="s">
        <v>107</v>
      </c>
      <c r="F30" s="118" t="s">
        <v>63</v>
      </c>
      <c r="G30" s="118" t="s">
        <v>139</v>
      </c>
      <c r="H30" s="118" t="s">
        <v>109</v>
      </c>
      <c r="I30" s="118" t="s">
        <v>110</v>
      </c>
      <c r="J30" t="s">
        <v>16</v>
      </c>
      <c r="K30" s="73" t="s">
        <v>13</v>
      </c>
      <c r="L30" s="124">
        <v>0</v>
      </c>
      <c r="M30" s="124">
        <v>-1</v>
      </c>
      <c r="N30" s="54">
        <f>+M30-L30</f>
        <v>-1</v>
      </c>
      <c r="O30" s="120" t="s">
        <v>177</v>
      </c>
      <c r="P30" s="121">
        <f>ROUND(+(C30*M30)-(B30*L30),2)</f>
        <v>-60000</v>
      </c>
      <c r="Q30" t="s">
        <v>179</v>
      </c>
      <c r="R30" s="108" t="s">
        <v>137</v>
      </c>
      <c r="U30" s="122" t="s">
        <v>134</v>
      </c>
    </row>
    <row r="31" spans="1:22">
      <c r="B31" s="117"/>
      <c r="C31" s="117"/>
      <c r="D31" s="53">
        <f t="shared" ref="D31:D57" si="5">+C31-B31</f>
        <v>0</v>
      </c>
      <c r="E31" s="118"/>
      <c r="F31" s="118"/>
      <c r="G31" s="118"/>
      <c r="H31" s="118"/>
      <c r="I31" s="118"/>
      <c r="L31" s="124"/>
      <c r="M31" s="124"/>
      <c r="N31" s="54">
        <f t="shared" si="1"/>
        <v>0</v>
      </c>
      <c r="O31" s="120"/>
      <c r="P31" s="121">
        <f t="shared" si="2"/>
        <v>0</v>
      </c>
      <c r="U31" s="122" t="s">
        <v>135</v>
      </c>
    </row>
    <row r="32" spans="1:22">
      <c r="B32" s="117"/>
      <c r="C32" s="117"/>
      <c r="D32" s="53">
        <f t="shared" si="5"/>
        <v>0</v>
      </c>
      <c r="E32" s="118"/>
      <c r="F32" s="118"/>
      <c r="G32" s="118"/>
      <c r="H32" s="118"/>
      <c r="I32" s="118"/>
      <c r="L32" s="124"/>
      <c r="M32" s="124"/>
      <c r="N32" s="54">
        <f t="shared" si="1"/>
        <v>0</v>
      </c>
      <c r="O32" s="120"/>
      <c r="P32" s="121">
        <f t="shared" si="2"/>
        <v>0</v>
      </c>
      <c r="U32" s="122"/>
    </row>
    <row r="33" spans="1:21">
      <c r="A33" s="180"/>
      <c r="B33" s="181"/>
      <c r="C33" s="181"/>
      <c r="D33" s="53">
        <f t="shared" si="5"/>
        <v>0</v>
      </c>
      <c r="E33" s="182"/>
      <c r="F33" s="182"/>
      <c r="G33" s="182"/>
      <c r="H33" s="182"/>
      <c r="I33" s="182"/>
      <c r="J33" s="183"/>
      <c r="K33" s="184"/>
      <c r="L33" s="185"/>
      <c r="M33" s="186"/>
      <c r="N33" s="54">
        <f t="shared" si="1"/>
        <v>0</v>
      </c>
      <c r="O33" s="187"/>
      <c r="P33" s="121">
        <f t="shared" si="2"/>
        <v>0</v>
      </c>
      <c r="T33" s="122"/>
      <c r="U33" s="122"/>
    </row>
    <row r="34" spans="1:21">
      <c r="A34" s="188"/>
      <c r="B34" s="181"/>
      <c r="C34" s="181"/>
      <c r="D34" s="53">
        <f t="shared" si="5"/>
        <v>0</v>
      </c>
      <c r="E34" s="182"/>
      <c r="F34" s="182"/>
      <c r="G34" s="182"/>
      <c r="H34" s="182"/>
      <c r="I34" s="182"/>
      <c r="J34" s="183"/>
      <c r="K34" s="184"/>
      <c r="L34" s="186"/>
      <c r="M34" s="186"/>
      <c r="N34" s="54">
        <f t="shared" si="1"/>
        <v>0</v>
      </c>
      <c r="O34" s="187"/>
      <c r="P34" s="121">
        <f t="shared" si="2"/>
        <v>0</v>
      </c>
      <c r="T34" s="122"/>
      <c r="U34" s="122"/>
    </row>
    <row r="35" spans="1:21">
      <c r="B35" s="117"/>
      <c r="C35" s="117"/>
      <c r="D35" s="53">
        <f t="shared" si="5"/>
        <v>0</v>
      </c>
      <c r="E35" s="118"/>
      <c r="F35" s="118"/>
      <c r="G35" s="118"/>
      <c r="H35" s="118"/>
      <c r="I35" s="118"/>
      <c r="L35" s="124"/>
      <c r="M35" s="124"/>
      <c r="N35" s="54">
        <f t="shared" si="1"/>
        <v>0</v>
      </c>
      <c r="O35" s="120"/>
      <c r="P35" s="121">
        <f t="shared" si="2"/>
        <v>0</v>
      </c>
      <c r="U35" s="122"/>
    </row>
    <row r="36" spans="1:21">
      <c r="B36" s="117"/>
      <c r="C36" s="117"/>
      <c r="D36" s="53">
        <f t="shared" si="5"/>
        <v>0</v>
      </c>
      <c r="E36" s="51"/>
      <c r="F36" s="51"/>
      <c r="G36" s="51"/>
      <c r="H36" s="51"/>
      <c r="I36" s="51"/>
      <c r="J36" s="17"/>
      <c r="K36" s="17"/>
      <c r="L36" s="179"/>
      <c r="M36" s="179"/>
      <c r="N36" s="54">
        <f t="shared" si="1"/>
        <v>0</v>
      </c>
      <c r="O36" s="120"/>
      <c r="P36" s="121">
        <f t="shared" si="2"/>
        <v>0</v>
      </c>
      <c r="U36" s="122"/>
    </row>
    <row r="37" spans="1:21">
      <c r="B37" s="117"/>
      <c r="C37" s="117"/>
      <c r="D37" s="53">
        <f t="shared" ref="D37:D39" si="6">+C37-B37</f>
        <v>0</v>
      </c>
      <c r="E37" s="51"/>
      <c r="F37" s="51"/>
      <c r="G37" s="51"/>
      <c r="H37" s="51"/>
      <c r="I37" s="51"/>
      <c r="J37" s="17"/>
      <c r="K37" s="17"/>
      <c r="L37" s="179"/>
      <c r="M37" s="179"/>
      <c r="N37" s="54">
        <f t="shared" si="1"/>
        <v>0</v>
      </c>
      <c r="O37" s="120"/>
      <c r="P37" s="121">
        <f t="shared" si="2"/>
        <v>0</v>
      </c>
    </row>
    <row r="38" spans="1:21">
      <c r="B38" s="117"/>
      <c r="C38" s="117"/>
      <c r="D38" s="53">
        <f t="shared" si="6"/>
        <v>0</v>
      </c>
      <c r="E38" s="51"/>
      <c r="F38" s="51"/>
      <c r="G38" s="51"/>
      <c r="H38" s="51"/>
      <c r="I38" s="51"/>
      <c r="J38" s="17"/>
      <c r="K38" s="17"/>
      <c r="L38" s="179"/>
      <c r="M38" s="179"/>
      <c r="N38" s="54">
        <f t="shared" si="1"/>
        <v>0</v>
      </c>
      <c r="O38" s="120"/>
      <c r="P38" s="121">
        <f t="shared" si="2"/>
        <v>0</v>
      </c>
    </row>
    <row r="39" spans="1:21">
      <c r="A39" s="17"/>
      <c r="B39" s="117"/>
      <c r="C39" s="117"/>
      <c r="D39" s="53">
        <f t="shared" si="6"/>
        <v>0</v>
      </c>
      <c r="E39" s="118"/>
      <c r="F39" s="118"/>
      <c r="G39" s="118"/>
      <c r="H39" s="118"/>
      <c r="I39" s="118"/>
      <c r="L39" s="124"/>
      <c r="M39" s="124"/>
      <c r="N39" s="54">
        <f t="shared" si="1"/>
        <v>0</v>
      </c>
      <c r="O39" s="120"/>
      <c r="P39" s="121">
        <f t="shared" si="2"/>
        <v>0</v>
      </c>
    </row>
    <row r="40" spans="1:21">
      <c r="B40" s="117"/>
      <c r="C40" s="117"/>
      <c r="D40" s="53">
        <f t="shared" si="5"/>
        <v>0</v>
      </c>
      <c r="E40" s="118"/>
      <c r="F40" s="118"/>
      <c r="G40" s="118"/>
      <c r="H40" s="118"/>
      <c r="I40" s="118"/>
      <c r="L40" s="124"/>
      <c r="M40" s="124"/>
      <c r="N40" s="54">
        <f t="shared" si="1"/>
        <v>0</v>
      </c>
      <c r="O40" s="120"/>
      <c r="P40" s="121">
        <f t="shared" si="2"/>
        <v>0</v>
      </c>
    </row>
    <row r="41" spans="1:21">
      <c r="B41" s="117"/>
      <c r="C41" s="117"/>
      <c r="D41" s="53">
        <f t="shared" si="5"/>
        <v>0</v>
      </c>
      <c r="E41" s="118"/>
      <c r="F41" s="118"/>
      <c r="G41" s="118"/>
      <c r="H41" s="118"/>
      <c r="I41" s="118"/>
      <c r="L41" s="124"/>
      <c r="M41" s="124"/>
      <c r="N41" s="54">
        <f t="shared" si="1"/>
        <v>0</v>
      </c>
      <c r="O41" s="120"/>
      <c r="P41" s="121">
        <f t="shared" si="2"/>
        <v>0</v>
      </c>
    </row>
    <row r="42" spans="1:21">
      <c r="B42" s="117"/>
      <c r="C42" s="117"/>
      <c r="D42" s="53">
        <f t="shared" si="5"/>
        <v>0</v>
      </c>
      <c r="E42" s="118"/>
      <c r="F42" s="118"/>
      <c r="G42" s="118"/>
      <c r="H42" s="118"/>
      <c r="I42" s="118"/>
      <c r="L42" s="124"/>
      <c r="M42" s="124"/>
      <c r="N42" s="54">
        <f t="shared" si="1"/>
        <v>0</v>
      </c>
      <c r="O42" s="120"/>
      <c r="P42" s="121">
        <f t="shared" si="2"/>
        <v>0</v>
      </c>
    </row>
    <row r="43" spans="1:21">
      <c r="B43" s="117"/>
      <c r="C43" s="117"/>
      <c r="D43" s="53">
        <f t="shared" si="5"/>
        <v>0</v>
      </c>
      <c r="E43" s="118"/>
      <c r="F43" s="118"/>
      <c r="G43" s="118"/>
      <c r="H43" s="118"/>
      <c r="I43" s="118"/>
      <c r="L43" s="124"/>
      <c r="M43" s="124"/>
      <c r="N43" s="54">
        <f t="shared" si="1"/>
        <v>0</v>
      </c>
      <c r="O43" s="120"/>
      <c r="P43" s="121">
        <f t="shared" si="2"/>
        <v>0</v>
      </c>
    </row>
    <row r="44" spans="1:21">
      <c r="B44" s="117"/>
      <c r="C44" s="117"/>
      <c r="D44" s="53">
        <f t="shared" si="5"/>
        <v>0</v>
      </c>
      <c r="E44" s="118"/>
      <c r="F44" s="118"/>
      <c r="G44" s="118"/>
      <c r="H44" s="118"/>
      <c r="I44" s="118"/>
      <c r="L44" s="124"/>
      <c r="M44" s="124"/>
      <c r="N44" s="54">
        <f t="shared" si="1"/>
        <v>0</v>
      </c>
      <c r="O44" s="120"/>
      <c r="P44" s="121">
        <f t="shared" si="2"/>
        <v>0</v>
      </c>
    </row>
    <row r="45" spans="1:21">
      <c r="B45" s="117"/>
      <c r="C45" s="117"/>
      <c r="D45" s="53">
        <f t="shared" si="5"/>
        <v>0</v>
      </c>
      <c r="E45" s="118"/>
      <c r="F45" s="118"/>
      <c r="G45" s="118"/>
      <c r="H45" s="118"/>
      <c r="I45" s="118"/>
      <c r="L45" s="124"/>
      <c r="M45" s="124"/>
      <c r="N45" s="54">
        <f t="shared" si="1"/>
        <v>0</v>
      </c>
      <c r="O45" s="120"/>
      <c r="P45" s="121">
        <f t="shared" si="2"/>
        <v>0</v>
      </c>
    </row>
    <row r="46" spans="1:21">
      <c r="B46" s="117"/>
      <c r="C46" s="117"/>
      <c r="D46" s="53">
        <f t="shared" si="5"/>
        <v>0</v>
      </c>
      <c r="E46" s="118"/>
      <c r="F46" s="118"/>
      <c r="G46" s="118"/>
      <c r="H46" s="118"/>
      <c r="I46" s="118"/>
      <c r="L46" s="124"/>
      <c r="M46" s="124"/>
      <c r="N46" s="54">
        <f t="shared" si="1"/>
        <v>0</v>
      </c>
      <c r="O46" s="120"/>
      <c r="P46" s="121">
        <f t="shared" si="2"/>
        <v>0</v>
      </c>
    </row>
    <row r="47" spans="1:21">
      <c r="B47" s="117"/>
      <c r="C47" s="117"/>
      <c r="D47" s="53">
        <f t="shared" si="5"/>
        <v>0</v>
      </c>
      <c r="E47" s="118"/>
      <c r="F47" s="118"/>
      <c r="G47" s="118"/>
      <c r="H47" s="118"/>
      <c r="I47" s="118"/>
      <c r="L47" s="124"/>
      <c r="M47" s="124"/>
      <c r="N47" s="54">
        <f t="shared" si="1"/>
        <v>0</v>
      </c>
      <c r="O47" s="120"/>
      <c r="P47" s="121">
        <f t="shared" si="2"/>
        <v>0</v>
      </c>
    </row>
    <row r="48" spans="1:21">
      <c r="B48" s="117"/>
      <c r="C48" s="117"/>
      <c r="D48" s="53">
        <f t="shared" si="5"/>
        <v>0</v>
      </c>
      <c r="E48" s="118"/>
      <c r="F48" s="118"/>
      <c r="G48" s="118"/>
      <c r="H48" s="118"/>
      <c r="I48" s="118"/>
      <c r="L48" s="124"/>
      <c r="M48" s="124"/>
      <c r="N48" s="54">
        <f t="shared" si="1"/>
        <v>0</v>
      </c>
      <c r="O48" s="120"/>
      <c r="P48" s="121">
        <f t="shared" si="2"/>
        <v>0</v>
      </c>
    </row>
    <row r="49" spans="2:16">
      <c r="B49" s="117"/>
      <c r="C49" s="117"/>
      <c r="D49" s="53">
        <f t="shared" si="5"/>
        <v>0</v>
      </c>
      <c r="E49" s="118"/>
      <c r="F49" s="118"/>
      <c r="G49" s="118"/>
      <c r="H49" s="118"/>
      <c r="I49" s="118"/>
      <c r="L49" s="124"/>
      <c r="M49" s="124"/>
      <c r="N49" s="54">
        <f t="shared" si="1"/>
        <v>0</v>
      </c>
      <c r="O49" s="120"/>
      <c r="P49" s="121">
        <f t="shared" si="2"/>
        <v>0</v>
      </c>
    </row>
    <row r="50" spans="2:16">
      <c r="B50" s="117"/>
      <c r="C50" s="117"/>
      <c r="D50" s="53">
        <f t="shared" si="5"/>
        <v>0</v>
      </c>
      <c r="E50" s="118"/>
      <c r="F50" s="118"/>
      <c r="G50" s="118"/>
      <c r="H50" s="118"/>
      <c r="I50" s="118"/>
      <c r="L50" s="124"/>
      <c r="M50" s="124"/>
      <c r="N50" s="54">
        <f t="shared" si="1"/>
        <v>0</v>
      </c>
      <c r="O50" s="120"/>
      <c r="P50" s="121">
        <f t="shared" si="2"/>
        <v>0</v>
      </c>
    </row>
    <row r="51" spans="2:16">
      <c r="B51" s="117"/>
      <c r="C51" s="117"/>
      <c r="D51" s="53">
        <f t="shared" si="5"/>
        <v>0</v>
      </c>
      <c r="E51" s="118"/>
      <c r="F51" s="118"/>
      <c r="G51" s="118"/>
      <c r="H51" s="118"/>
      <c r="I51" s="118"/>
      <c r="L51" s="124"/>
      <c r="M51" s="124"/>
      <c r="N51" s="54">
        <f t="shared" si="1"/>
        <v>0</v>
      </c>
      <c r="O51" s="120"/>
      <c r="P51" s="121">
        <f t="shared" si="2"/>
        <v>0</v>
      </c>
    </row>
    <row r="52" spans="2:16">
      <c r="B52" s="117"/>
      <c r="C52" s="117"/>
      <c r="D52" s="53">
        <f t="shared" si="5"/>
        <v>0</v>
      </c>
      <c r="E52" s="118"/>
      <c r="F52" s="118"/>
      <c r="G52" s="118"/>
      <c r="H52" s="118"/>
      <c r="I52" s="118"/>
      <c r="L52" s="124"/>
      <c r="M52" s="124"/>
      <c r="N52" s="54">
        <f t="shared" si="1"/>
        <v>0</v>
      </c>
      <c r="O52" s="120"/>
      <c r="P52" s="121">
        <f t="shared" si="2"/>
        <v>0</v>
      </c>
    </row>
    <row r="53" spans="2:16">
      <c r="B53" s="117"/>
      <c r="C53" s="117"/>
      <c r="D53" s="53">
        <f t="shared" si="5"/>
        <v>0</v>
      </c>
      <c r="E53" s="118"/>
      <c r="F53" s="118"/>
      <c r="G53" s="118"/>
      <c r="H53" s="118"/>
      <c r="I53" s="118"/>
      <c r="L53" s="124"/>
      <c r="M53" s="124"/>
      <c r="N53" s="54">
        <f t="shared" si="1"/>
        <v>0</v>
      </c>
      <c r="O53" s="120"/>
      <c r="P53" s="121">
        <f t="shared" si="2"/>
        <v>0</v>
      </c>
    </row>
    <row r="54" spans="2:16">
      <c r="B54" s="117"/>
      <c r="C54" s="117"/>
      <c r="D54" s="53">
        <f t="shared" si="5"/>
        <v>0</v>
      </c>
      <c r="E54" s="118"/>
      <c r="F54" s="118"/>
      <c r="G54" s="118"/>
      <c r="H54" s="118"/>
      <c r="I54" s="118"/>
      <c r="L54" s="124"/>
      <c r="M54" s="124"/>
      <c r="N54" s="54">
        <f t="shared" si="1"/>
        <v>0</v>
      </c>
      <c r="O54" s="120"/>
      <c r="P54" s="121">
        <f t="shared" si="2"/>
        <v>0</v>
      </c>
    </row>
    <row r="55" spans="2:16">
      <c r="B55" s="117"/>
      <c r="C55" s="117"/>
      <c r="D55" s="53">
        <f t="shared" si="5"/>
        <v>0</v>
      </c>
      <c r="E55" s="118"/>
      <c r="F55" s="118"/>
      <c r="G55" s="118"/>
      <c r="H55" s="118"/>
      <c r="I55" s="118"/>
      <c r="L55" s="124"/>
      <c r="M55" s="124"/>
      <c r="N55" s="54">
        <f t="shared" si="1"/>
        <v>0</v>
      </c>
      <c r="O55" s="120"/>
      <c r="P55" s="121">
        <f t="shared" si="2"/>
        <v>0</v>
      </c>
    </row>
    <row r="56" spans="2:16">
      <c r="B56" s="117"/>
      <c r="C56" s="117"/>
      <c r="D56" s="53">
        <f t="shared" si="5"/>
        <v>0</v>
      </c>
      <c r="E56" s="118"/>
      <c r="F56" s="118"/>
      <c r="G56" s="118"/>
      <c r="H56" s="118"/>
      <c r="I56" s="118"/>
      <c r="L56" s="124"/>
      <c r="M56" s="124"/>
      <c r="N56" s="54">
        <f t="shared" si="1"/>
        <v>0</v>
      </c>
      <c r="O56" s="120"/>
      <c r="P56" s="121">
        <f t="shared" si="2"/>
        <v>0</v>
      </c>
    </row>
    <row r="57" spans="2:16">
      <c r="B57" s="117"/>
      <c r="C57" s="117"/>
      <c r="D57" s="53">
        <f t="shared" si="5"/>
        <v>0</v>
      </c>
      <c r="E57" s="118"/>
      <c r="F57" s="118"/>
      <c r="G57" s="118"/>
      <c r="H57" s="118"/>
      <c r="I57" s="118"/>
      <c r="L57" s="124"/>
      <c r="M57" s="124"/>
      <c r="N57" s="54">
        <f t="shared" si="1"/>
        <v>0</v>
      </c>
      <c r="O57" s="120"/>
      <c r="P57" s="121">
        <f t="shared" si="2"/>
        <v>0</v>
      </c>
    </row>
  </sheetData>
  <sheetProtection selectLockedCells="1"/>
  <mergeCells count="16">
    <mergeCell ref="A10:D10"/>
    <mergeCell ref="E10:O10"/>
    <mergeCell ref="P10:R10"/>
    <mergeCell ref="A2:B2"/>
    <mergeCell ref="A3:B3"/>
    <mergeCell ref="C3:I3"/>
    <mergeCell ref="A4:B4"/>
    <mergeCell ref="C4:F4"/>
    <mergeCell ref="P4:P5"/>
    <mergeCell ref="A5:B5"/>
    <mergeCell ref="C5:F5"/>
    <mergeCell ref="A6:B6"/>
    <mergeCell ref="C6:F6"/>
    <mergeCell ref="A8:D8"/>
    <mergeCell ref="E8:O8"/>
    <mergeCell ref="P8:R8"/>
  </mergeCells>
  <conditionalFormatting sqref="P6 P7:R7 P8">
    <cfRule type="cellIs" dxfId="1" priority="2" operator="equal">
      <formula>"Must Net to Zero"</formula>
    </cfRule>
  </conditionalFormatting>
  <conditionalFormatting sqref="P10:P12">
    <cfRule type="cellIs" dxfId="0" priority="1" operator="equal">
      <formula>"Must Net to Zero"</formula>
    </cfRule>
  </conditionalFormatting>
  <printOptions horizontalCentered="1"/>
  <pageMargins left="0.45" right="0.45" top="0.75" bottom="0.75" header="0.3" footer="0.3"/>
  <pageSetup scale="5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4D228B5E-1C50-4C0F-A409-B30B4D0FB5CA}">
          <x14:formula1>
            <xm:f>Lists!$C$2:$C$4</xm:f>
          </x14:formula1>
          <xm:sqref>K13:K35 K40:K57</xm:sqref>
        </x14:dataValidation>
        <x14:dataValidation type="list" allowBlank="1" showInputMessage="1" showErrorMessage="1" xr:uid="{2AE4FFCF-ADD2-423D-B860-0E7D8BC68B31}">
          <x14:formula1>
            <xm:f>Lists!$A$2:$A$3</xm:f>
          </x14:formula1>
          <xm:sqref>J13:J35 J40:J57</xm:sqref>
        </x14:dataValidation>
        <x14:dataValidation type="list" allowBlank="1" showInputMessage="1" showErrorMessage="1" xr:uid="{6077A344-6246-4955-B6F1-83AAB1814F45}">
          <x14:formula1>
            <xm:f>Lists!$G$2:$G$3</xm:f>
          </x14:formula1>
          <xm:sqref>O13:O57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B5693-E483-49CB-9402-C2991EB96392}">
  <dimension ref="B2:B49"/>
  <sheetViews>
    <sheetView workbookViewId="0">
      <selection activeCell="B26" sqref="B26"/>
    </sheetView>
  </sheetViews>
  <sheetFormatPr defaultRowHeight="14.5"/>
  <cols>
    <col min="1" max="1" width="3" customWidth="1"/>
    <col min="2" max="2" width="119.26953125" bestFit="1" customWidth="1"/>
  </cols>
  <sheetData>
    <row r="2" spans="2:2">
      <c r="B2" s="127" t="s">
        <v>180</v>
      </c>
    </row>
    <row r="3" spans="2:2">
      <c r="B3" s="127" t="s">
        <v>181</v>
      </c>
    </row>
    <row r="4" spans="2:2">
      <c r="B4" s="127" t="s">
        <v>182</v>
      </c>
    </row>
    <row r="5" spans="2:2">
      <c r="B5" s="127" t="s">
        <v>183</v>
      </c>
    </row>
    <row r="6" spans="2:2">
      <c r="B6" s="127" t="s">
        <v>184</v>
      </c>
    </row>
    <row r="7" spans="2:2">
      <c r="B7" s="128" t="s">
        <v>185</v>
      </c>
    </row>
    <row r="8" spans="2:2">
      <c r="B8" s="129" t="s">
        <v>186</v>
      </c>
    </row>
    <row r="9" spans="2:2">
      <c r="B9" s="128" t="s">
        <v>187</v>
      </c>
    </row>
    <row r="10" spans="2:2">
      <c r="B10" s="128" t="s">
        <v>188</v>
      </c>
    </row>
    <row r="11" spans="2:2">
      <c r="B11" s="130" t="s">
        <v>189</v>
      </c>
    </row>
    <row r="12" spans="2:2">
      <c r="B12" s="131" t="s">
        <v>190</v>
      </c>
    </row>
    <row r="13" spans="2:2">
      <c r="B13" s="131" t="s">
        <v>191</v>
      </c>
    </row>
    <row r="14" spans="2:2">
      <c r="B14" s="131" t="s">
        <v>192</v>
      </c>
    </row>
    <row r="15" spans="2:2">
      <c r="B15" s="131" t="s">
        <v>193</v>
      </c>
    </row>
    <row r="16" spans="2:2">
      <c r="B16" s="132" t="s">
        <v>194</v>
      </c>
    </row>
    <row r="17" spans="2:2">
      <c r="B17" s="133" t="s">
        <v>195</v>
      </c>
    </row>
    <row r="18" spans="2:2">
      <c r="B18" s="131" t="s">
        <v>196</v>
      </c>
    </row>
    <row r="19" spans="2:2">
      <c r="B19" s="131" t="s">
        <v>197</v>
      </c>
    </row>
    <row r="20" spans="2:2">
      <c r="B20" s="131" t="s">
        <v>198</v>
      </c>
    </row>
    <row r="21" spans="2:2">
      <c r="B21" s="131" t="s">
        <v>199</v>
      </c>
    </row>
    <row r="22" spans="2:2">
      <c r="B22" s="131" t="s">
        <v>200</v>
      </c>
    </row>
    <row r="23" spans="2:2">
      <c r="B23" s="131" t="s">
        <v>201</v>
      </c>
    </row>
    <row r="24" spans="2:2">
      <c r="B24" s="134" t="s">
        <v>202</v>
      </c>
    </row>
    <row r="25" spans="2:2">
      <c r="B25" s="134" t="s">
        <v>203</v>
      </c>
    </row>
    <row r="26" spans="2:2">
      <c r="B26" s="131" t="s">
        <v>204</v>
      </c>
    </row>
    <row r="27" spans="2:2">
      <c r="B27" s="131" t="s">
        <v>205</v>
      </c>
    </row>
    <row r="28" spans="2:2">
      <c r="B28" s="131" t="s">
        <v>206</v>
      </c>
    </row>
    <row r="29" spans="2:2">
      <c r="B29" s="131" t="s">
        <v>207</v>
      </c>
    </row>
    <row r="30" spans="2:2">
      <c r="B30" s="131" t="s">
        <v>208</v>
      </c>
    </row>
    <row r="31" spans="2:2">
      <c r="B31" s="131" t="s">
        <v>209</v>
      </c>
    </row>
    <row r="32" spans="2:2">
      <c r="B32" s="135" t="s">
        <v>210</v>
      </c>
    </row>
    <row r="33" spans="2:2">
      <c r="B33" s="131" t="s">
        <v>211</v>
      </c>
    </row>
    <row r="34" spans="2:2">
      <c r="B34" s="131" t="s">
        <v>212</v>
      </c>
    </row>
    <row r="35" spans="2:2">
      <c r="B35" s="131" t="s">
        <v>213</v>
      </c>
    </row>
    <row r="36" spans="2:2">
      <c r="B36" s="131" t="s">
        <v>214</v>
      </c>
    </row>
    <row r="37" spans="2:2">
      <c r="B37" s="131" t="s">
        <v>215</v>
      </c>
    </row>
    <row r="38" spans="2:2">
      <c r="B38" s="131" t="s">
        <v>216</v>
      </c>
    </row>
    <row r="39" spans="2:2">
      <c r="B39" s="134" t="s">
        <v>217</v>
      </c>
    </row>
    <row r="40" spans="2:2">
      <c r="B40" s="136" t="s">
        <v>218</v>
      </c>
    </row>
    <row r="41" spans="2:2">
      <c r="B41" s="137" t="s">
        <v>219</v>
      </c>
    </row>
    <row r="42" spans="2:2">
      <c r="B42" s="137" t="s">
        <v>220</v>
      </c>
    </row>
    <row r="43" spans="2:2">
      <c r="B43" s="137" t="s">
        <v>221</v>
      </c>
    </row>
    <row r="44" spans="2:2">
      <c r="B44" s="137" t="s">
        <v>222</v>
      </c>
    </row>
    <row r="45" spans="2:2">
      <c r="B45" s="127" t="s">
        <v>223</v>
      </c>
    </row>
    <row r="46" spans="2:2">
      <c r="B46" s="128" t="s">
        <v>224</v>
      </c>
    </row>
    <row r="47" spans="2:2">
      <c r="B47" s="136" t="s">
        <v>225</v>
      </c>
    </row>
    <row r="48" spans="2:2">
      <c r="B48" s="136" t="s">
        <v>226</v>
      </c>
    </row>
    <row r="49" spans="2:2">
      <c r="B49" s="128" t="s">
        <v>227</v>
      </c>
    </row>
  </sheetData>
  <sheetProtection selectLockedCell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8CB05-A828-48A8-BD06-852E28AE52D8}">
  <dimension ref="B2:B9"/>
  <sheetViews>
    <sheetView workbookViewId="0">
      <selection activeCell="B13" sqref="B13"/>
    </sheetView>
  </sheetViews>
  <sheetFormatPr defaultRowHeight="14.5"/>
  <cols>
    <col min="1" max="1" width="2.453125" customWidth="1"/>
    <col min="2" max="2" width="44.54296875" bestFit="1" customWidth="1"/>
  </cols>
  <sheetData>
    <row r="2" spans="2:2" ht="15" thickBot="1">
      <c r="B2" s="5" t="s">
        <v>228</v>
      </c>
    </row>
    <row r="3" spans="2:2">
      <c r="B3" t="s">
        <v>229</v>
      </c>
    </row>
    <row r="4" spans="2:2">
      <c r="B4" t="s">
        <v>230</v>
      </c>
    </row>
    <row r="5" spans="2:2">
      <c r="B5" t="s">
        <v>90</v>
      </c>
    </row>
    <row r="6" spans="2:2">
      <c r="B6" t="s">
        <v>231</v>
      </c>
    </row>
    <row r="7" spans="2:2">
      <c r="B7" t="s">
        <v>232</v>
      </c>
    </row>
    <row r="8" spans="2:2">
      <c r="B8" t="s">
        <v>233</v>
      </c>
    </row>
    <row r="9" spans="2:2">
      <c r="B9" t="s">
        <v>234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53405-525A-488C-8223-97D869924D5B}">
  <dimension ref="A1:G10"/>
  <sheetViews>
    <sheetView workbookViewId="0">
      <pane ySplit="1" topLeftCell="A2" activePane="bottomLeft" state="frozen"/>
      <selection activeCell="H15" sqref="H15"/>
      <selection pane="bottomLeft" activeCell="G1" sqref="G1:G1048576"/>
    </sheetView>
  </sheetViews>
  <sheetFormatPr defaultRowHeight="14.5"/>
  <cols>
    <col min="1" max="1" width="12.7265625" bestFit="1" customWidth="1"/>
    <col min="2" max="2" width="1.7265625" customWidth="1"/>
    <col min="3" max="3" width="15" bestFit="1" customWidth="1"/>
    <col min="4" max="4" width="1.7265625" customWidth="1"/>
    <col min="5" max="5" width="20.7265625" bestFit="1" customWidth="1"/>
    <col min="6" max="6" width="1.7265625" customWidth="1"/>
  </cols>
  <sheetData>
    <row r="1" spans="1:7" ht="15" thickBot="1">
      <c r="A1" s="5" t="s">
        <v>235</v>
      </c>
      <c r="B1" s="5"/>
      <c r="C1" s="5" t="s">
        <v>51</v>
      </c>
      <c r="D1" s="5"/>
      <c r="E1" s="5" t="s">
        <v>236</v>
      </c>
      <c r="F1" s="5"/>
      <c r="G1" s="5" t="s">
        <v>237</v>
      </c>
    </row>
    <row r="2" spans="1:7">
      <c r="A2" t="s">
        <v>12</v>
      </c>
      <c r="C2" t="s">
        <v>13</v>
      </c>
      <c r="E2" t="s">
        <v>13</v>
      </c>
      <c r="G2" s="3" t="s">
        <v>173</v>
      </c>
    </row>
    <row r="3" spans="1:7">
      <c r="A3" t="s">
        <v>16</v>
      </c>
      <c r="C3" t="s">
        <v>17</v>
      </c>
      <c r="E3" t="s">
        <v>238</v>
      </c>
      <c r="G3" s="3" t="s">
        <v>177</v>
      </c>
    </row>
    <row r="4" spans="1:7">
      <c r="C4" t="s">
        <v>21</v>
      </c>
      <c r="E4" t="s">
        <v>239</v>
      </c>
    </row>
    <row r="5" spans="1:7">
      <c r="E5" t="s">
        <v>240</v>
      </c>
    </row>
    <row r="6" spans="1:7">
      <c r="E6" t="s">
        <v>241</v>
      </c>
    </row>
    <row r="7" spans="1:7">
      <c r="E7" t="s">
        <v>242</v>
      </c>
    </row>
    <row r="8" spans="1:7">
      <c r="E8" t="s">
        <v>243</v>
      </c>
    </row>
    <row r="9" spans="1:7">
      <c r="E9" t="s">
        <v>244</v>
      </c>
    </row>
    <row r="10" spans="1:7">
      <c r="E10" t="s">
        <v>245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F24FE98A5794489482F1EED8BB33FE" ma:contentTypeVersion="17" ma:contentTypeDescription="Create a new document." ma:contentTypeScope="" ma:versionID="38248171f9b6f6f9de2b7f399f395952">
  <xsd:schema xmlns:xsd="http://www.w3.org/2001/XMLSchema" xmlns:xs="http://www.w3.org/2001/XMLSchema" xmlns:p="http://schemas.microsoft.com/office/2006/metadata/properties" xmlns:ns2="e15b9e73-c977-4054-98ab-a31a3fb0ba9e" xmlns:ns3="8bbe2326-318d-4a6a-b4f2-fe4330988081" targetNamespace="http://schemas.microsoft.com/office/2006/metadata/properties" ma:root="true" ma:fieldsID="243e7bb699b15ee04bcac93031a576b9" ns2:_="" ns3:_="">
    <xsd:import namespace="e15b9e73-c977-4054-98ab-a31a3fb0ba9e"/>
    <xsd:import namespace="8bbe2326-318d-4a6a-b4f2-fe43309880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5b9e73-c977-4054-98ab-a31a3fb0ba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ea4fd07-bb52-4003-87b7-be48705374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be2326-318d-4a6a-b4f2-fe433098808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74eed02-18ea-4b50-ab8c-d324e9bdf24e}" ma:internalName="TaxCatchAll" ma:showField="CatchAllData" ma:web="8bbe2326-318d-4a6a-b4f2-fe43309880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be2326-318d-4a6a-b4f2-fe4330988081" xsi:nil="true"/>
    <lcf76f155ced4ddcb4097134ff3c332f xmlns="e15b9e73-c977-4054-98ab-a31a3fb0ba9e">
      <Terms xmlns="http://schemas.microsoft.com/office/infopath/2007/PartnerControls"/>
    </lcf76f155ced4ddcb4097134ff3c332f>
    <SharedWithUsers xmlns="8bbe2326-318d-4a6a-b4f2-fe4330988081">
      <UserInfo>
        <DisplayName>Debbie Chavez</DisplayName>
        <AccountId>116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398128AA-86DC-47E7-925B-E5FA589A51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392E92-BFFB-4414-8FB4-1A2ACA26F0C6}"/>
</file>

<file path=customXml/itemProps3.xml><?xml version="1.0" encoding="utf-8"?>
<ds:datastoreItem xmlns:ds="http://schemas.openxmlformats.org/officeDocument/2006/customXml" ds:itemID="{D6282BB4-BABF-4C65-92E1-09FADB9DBA3E}">
  <ds:schemaRefs>
    <ds:schemaRef ds:uri="http://www.w3.org/XML/1998/namespace"/>
    <ds:schemaRef ds:uri="http://purl.org/dc/elements/1.1/"/>
    <ds:schemaRef ds:uri="e15b9e73-c977-4054-98ab-a31a3fb0ba9e"/>
    <ds:schemaRef ds:uri="8bbe2326-318d-4a6a-b4f2-fe4330988081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PBA</vt:lpstr>
      <vt:lpstr>PBA Examples</vt:lpstr>
      <vt:lpstr>PBA Ex Archive</vt:lpstr>
      <vt:lpstr>Guidelines</vt:lpstr>
      <vt:lpstr>List</vt:lpstr>
      <vt:lpstr>Lists</vt:lpstr>
      <vt:lpstr>PBA!Print_Area</vt:lpstr>
      <vt:lpstr>'PBA Ex Archive'!Print_Area</vt:lpstr>
      <vt:lpstr>'PBA Examples'!Print_Area</vt:lpstr>
      <vt:lpstr>PBA!Print_Titles</vt:lpstr>
    </vt:vector>
  </TitlesOfParts>
  <Manager/>
  <Company>Cal Poly Pomona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 Lee</dc:creator>
  <cp:keywords/>
  <dc:description/>
  <cp:lastModifiedBy>Debbie Chavez</cp:lastModifiedBy>
  <cp:revision/>
  <dcterms:created xsi:type="dcterms:W3CDTF">2024-04-30T18:26:06Z</dcterms:created>
  <dcterms:modified xsi:type="dcterms:W3CDTF">2026-07-09T16:58:27Z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0x010100FEF24FE98A5794489482F1EED8BB33FE</vt:lpwstr>
  </property>
  <property fmtid="{D5CDD505-2E9C-101B-9397-08002B2CF9AE}" pid="3" name="MediaServiceImageTags">
    <vt:lpwstr/>
  </property>
</Properties>
</file>