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Files IRAP\Web Site\NEW IRAR WEB SITE\Enrollment\"/>
    </mc:Choice>
  </mc:AlternateContent>
  <bookViews>
    <workbookView xWindow="0" yWindow="0" windowWidth="28800" windowHeight="12435" activeTab="1"/>
  </bookViews>
  <sheets>
    <sheet name="Total Majors-Actual" sheetId="1" r:id="rId1"/>
    <sheet name="Total Majors-%Chg" sheetId="2" r:id="rId2"/>
  </sheets>
  <definedNames>
    <definedName name="_xlnm.Print_Area" localSheetId="1">'Total Majors-%Chg'!$A$1:$N$88</definedName>
    <definedName name="_xlnm.Print_Area" localSheetId="0">'Total Majors-Actual'!$A$1:$O$86</definedName>
    <definedName name="_xlnm.Print_Titles" localSheetId="1">'Total Majors-%Chg'!$1:$7</definedName>
    <definedName name="_xlnm.Print_Titles" localSheetId="0">'Total Majors-Actual'!$1:$7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8" i="1" l="1"/>
  <c r="N21" i="2"/>
  <c r="A44" i="2"/>
  <c r="M8" i="1"/>
  <c r="N8" i="1"/>
  <c r="A8" i="2"/>
  <c r="C8" i="2"/>
  <c r="D8" i="2"/>
  <c r="E8" i="2"/>
  <c r="F8" i="2"/>
  <c r="G8" i="2"/>
  <c r="H8" i="2"/>
  <c r="I8" i="2"/>
  <c r="J8" i="2"/>
  <c r="K8" i="2"/>
  <c r="L8" i="2"/>
  <c r="M8" i="2"/>
  <c r="N8" i="2"/>
  <c r="A10" i="2"/>
  <c r="A11" i="2"/>
  <c r="C11" i="2"/>
  <c r="D11" i="2"/>
  <c r="E11" i="2"/>
  <c r="F11" i="2"/>
  <c r="G11" i="2"/>
  <c r="H11" i="2"/>
  <c r="I11" i="2"/>
  <c r="J11" i="2"/>
  <c r="K11" i="2"/>
  <c r="L11" i="2"/>
  <c r="M11" i="2"/>
  <c r="N11" i="2"/>
  <c r="A12" i="2"/>
  <c r="C12" i="2"/>
  <c r="D12" i="2"/>
  <c r="E12" i="2"/>
  <c r="F12" i="2"/>
  <c r="G12" i="2"/>
  <c r="H12" i="2"/>
  <c r="I12" i="2"/>
  <c r="J12" i="2"/>
  <c r="K12" i="2"/>
  <c r="L12" i="2"/>
  <c r="M12" i="2"/>
  <c r="N12" i="2"/>
  <c r="A13" i="2"/>
  <c r="C13" i="2"/>
  <c r="D13" i="2"/>
  <c r="E13" i="2"/>
  <c r="F13" i="2"/>
  <c r="G13" i="2"/>
  <c r="H13" i="2"/>
  <c r="I13" i="2"/>
  <c r="J13" i="2"/>
  <c r="K13" i="2"/>
  <c r="L13" i="2"/>
  <c r="M13" i="2"/>
  <c r="N13" i="2"/>
  <c r="A14" i="2"/>
  <c r="C14" i="2"/>
  <c r="D14" i="2"/>
  <c r="E14" i="2"/>
  <c r="F14" i="2"/>
  <c r="G14" i="2"/>
  <c r="H14" i="2"/>
  <c r="I14" i="2"/>
  <c r="J14" i="2"/>
  <c r="K14" i="2"/>
  <c r="L14" i="2"/>
  <c r="M14" i="2"/>
  <c r="N14" i="2"/>
  <c r="A15" i="2"/>
  <c r="C15" i="2"/>
  <c r="D15" i="2"/>
  <c r="E15" i="2"/>
  <c r="F15" i="2"/>
  <c r="G15" i="2"/>
  <c r="H15" i="2"/>
  <c r="I15" i="2"/>
  <c r="J15" i="2"/>
  <c r="K15" i="2"/>
  <c r="L15" i="2"/>
  <c r="M15" i="2"/>
  <c r="N15" i="2"/>
  <c r="A16" i="2"/>
  <c r="C16" i="2"/>
  <c r="D16" i="2"/>
  <c r="E16" i="2"/>
  <c r="F16" i="2"/>
  <c r="G16" i="2"/>
  <c r="H16" i="2"/>
  <c r="I16" i="2"/>
  <c r="J16" i="2"/>
  <c r="K16" i="2"/>
  <c r="L16" i="2"/>
  <c r="M16" i="2"/>
  <c r="N16" i="2"/>
  <c r="A17" i="2"/>
  <c r="C17" i="2"/>
  <c r="D17" i="2"/>
  <c r="E17" i="2"/>
  <c r="G17" i="2"/>
  <c r="I17" i="2"/>
  <c r="K17" i="2"/>
  <c r="L17" i="2"/>
  <c r="M17" i="2"/>
  <c r="A19" i="2"/>
  <c r="A20" i="2"/>
  <c r="C20" i="2"/>
  <c r="D20" i="2"/>
  <c r="E20" i="2"/>
  <c r="F20" i="2"/>
  <c r="G20" i="2"/>
  <c r="H20" i="2"/>
  <c r="I20" i="2"/>
  <c r="J20" i="2"/>
  <c r="K20" i="2"/>
  <c r="L20" i="2"/>
  <c r="M20" i="2"/>
  <c r="N20" i="2"/>
  <c r="A21" i="2"/>
  <c r="C21" i="2"/>
  <c r="D21" i="2"/>
  <c r="E21" i="2"/>
  <c r="F21" i="2"/>
  <c r="G21" i="2"/>
  <c r="H21" i="2"/>
  <c r="I21" i="2"/>
  <c r="J21" i="2"/>
  <c r="K21" i="2"/>
  <c r="L21" i="2"/>
  <c r="A22" i="2"/>
  <c r="C22" i="2"/>
  <c r="D22" i="2"/>
  <c r="E22" i="2"/>
  <c r="F22" i="2"/>
  <c r="G22" i="2"/>
  <c r="H22" i="2"/>
  <c r="I22" i="2"/>
  <c r="J22" i="2"/>
  <c r="K22" i="2"/>
  <c r="L22" i="2"/>
  <c r="M22" i="2"/>
  <c r="N22" i="2"/>
  <c r="A23" i="2"/>
  <c r="C23" i="2"/>
  <c r="D23" i="2"/>
  <c r="E23" i="2"/>
  <c r="F23" i="2"/>
  <c r="G23" i="2"/>
  <c r="H23" i="2"/>
  <c r="I23" i="2"/>
  <c r="J23" i="2"/>
  <c r="K23" i="2"/>
  <c r="L23" i="2"/>
  <c r="M23" i="2"/>
  <c r="N23" i="2"/>
  <c r="A24" i="2"/>
  <c r="C24" i="2"/>
  <c r="D24" i="2"/>
  <c r="E24" i="2"/>
  <c r="F24" i="2"/>
  <c r="G24" i="2"/>
  <c r="H24" i="2"/>
  <c r="I24" i="2"/>
  <c r="J24" i="2"/>
  <c r="K24" i="2"/>
  <c r="L24" i="2"/>
  <c r="M24" i="2"/>
  <c r="N24" i="2"/>
  <c r="A25" i="2"/>
  <c r="C25" i="2"/>
  <c r="D25" i="2"/>
  <c r="E25" i="2"/>
  <c r="F25" i="2"/>
  <c r="G25" i="2"/>
  <c r="H25" i="2"/>
  <c r="I25" i="2"/>
  <c r="J25" i="2"/>
  <c r="K25" i="2"/>
  <c r="L25" i="2"/>
  <c r="M25" i="2"/>
  <c r="N25" i="2"/>
  <c r="A26" i="2"/>
  <c r="C26" i="2"/>
  <c r="D26" i="2"/>
  <c r="E26" i="2"/>
  <c r="F26" i="2"/>
  <c r="G26" i="2"/>
  <c r="H26" i="2"/>
  <c r="I26" i="2"/>
  <c r="J26" i="2"/>
  <c r="K26" i="2"/>
  <c r="L26" i="2"/>
  <c r="M26" i="2"/>
  <c r="N26" i="2"/>
  <c r="A27" i="2"/>
  <c r="C27" i="2"/>
  <c r="D27" i="2"/>
  <c r="E27" i="2"/>
  <c r="F27" i="2"/>
  <c r="G27" i="2"/>
  <c r="H27" i="2"/>
  <c r="I27" i="2"/>
  <c r="J27" i="2"/>
  <c r="K27" i="2"/>
  <c r="L27" i="2"/>
  <c r="M27" i="2"/>
  <c r="N27" i="2"/>
  <c r="A28" i="2"/>
  <c r="C28" i="2"/>
  <c r="D28" i="2"/>
  <c r="E28" i="2"/>
  <c r="F28" i="2"/>
  <c r="H28" i="2"/>
  <c r="J28" i="2"/>
  <c r="L28" i="2"/>
  <c r="A30" i="2"/>
  <c r="A31" i="2"/>
  <c r="C31" i="2"/>
  <c r="D31" i="2"/>
  <c r="E31" i="2"/>
  <c r="F31" i="2"/>
  <c r="G31" i="2"/>
  <c r="H31" i="2"/>
  <c r="I31" i="2"/>
  <c r="J31" i="2"/>
  <c r="K31" i="2"/>
  <c r="L31" i="2"/>
  <c r="M31" i="2"/>
  <c r="N31" i="2"/>
  <c r="A32" i="2"/>
  <c r="C32" i="2"/>
  <c r="D32" i="2"/>
  <c r="E32" i="2"/>
  <c r="F32" i="2"/>
  <c r="G32" i="2"/>
  <c r="H32" i="2"/>
  <c r="I32" i="2"/>
  <c r="J32" i="2"/>
  <c r="K32" i="2"/>
  <c r="L32" i="2"/>
  <c r="M32" i="2"/>
  <c r="N32" i="2"/>
  <c r="A33" i="2"/>
  <c r="C33" i="2"/>
  <c r="D33" i="2"/>
  <c r="E33" i="2"/>
  <c r="F33" i="2"/>
  <c r="G33" i="2"/>
  <c r="H33" i="2"/>
  <c r="I33" i="2"/>
  <c r="J33" i="2"/>
  <c r="K33" i="2"/>
  <c r="L33" i="2"/>
  <c r="M33" i="2"/>
  <c r="N33" i="2"/>
  <c r="A34" i="2"/>
  <c r="C34" i="2"/>
  <c r="D34" i="2"/>
  <c r="E34" i="2"/>
  <c r="F34" i="2"/>
  <c r="G34" i="2"/>
  <c r="H34" i="2"/>
  <c r="I34" i="2"/>
  <c r="J34" i="2"/>
  <c r="K34" i="2"/>
  <c r="L34" i="2"/>
  <c r="M34" i="2"/>
  <c r="N34" i="2"/>
  <c r="A35" i="2"/>
  <c r="C35" i="2"/>
  <c r="D35" i="2"/>
  <c r="E35" i="2"/>
  <c r="H35" i="2"/>
  <c r="L35" i="2"/>
  <c r="N35" i="2"/>
  <c r="A37" i="2"/>
  <c r="A38" i="2"/>
  <c r="C38" i="2"/>
  <c r="D38" i="2"/>
  <c r="E38" i="2"/>
  <c r="F38" i="2"/>
  <c r="G38" i="2"/>
  <c r="H38" i="2"/>
  <c r="I38" i="2"/>
  <c r="J38" i="2"/>
  <c r="K38" i="2"/>
  <c r="L38" i="2"/>
  <c r="M38" i="2"/>
  <c r="N38" i="2"/>
  <c r="A39" i="2"/>
  <c r="C39" i="2"/>
  <c r="D39" i="2"/>
  <c r="E39" i="2"/>
  <c r="F39" i="2"/>
  <c r="G39" i="2"/>
  <c r="H39" i="2"/>
  <c r="I39" i="2"/>
  <c r="J39" i="2"/>
  <c r="K39" i="2"/>
  <c r="L39" i="2"/>
  <c r="M39" i="2"/>
  <c r="N39" i="2"/>
  <c r="A40" i="2"/>
  <c r="C40" i="2"/>
  <c r="D40" i="2"/>
  <c r="E40" i="2"/>
  <c r="F40" i="2"/>
  <c r="G40" i="2"/>
  <c r="H40" i="2"/>
  <c r="I40" i="2"/>
  <c r="J40" i="2"/>
  <c r="K40" i="2"/>
  <c r="L40" i="2"/>
  <c r="M40" i="2"/>
  <c r="N40" i="2"/>
  <c r="A41" i="2"/>
  <c r="C41" i="2"/>
  <c r="D41" i="2"/>
  <c r="E41" i="2"/>
  <c r="F41" i="2"/>
  <c r="G41" i="2"/>
  <c r="H41" i="2"/>
  <c r="I41" i="2"/>
  <c r="J41" i="2"/>
  <c r="K41" i="2"/>
  <c r="L41" i="2"/>
  <c r="M41" i="2"/>
  <c r="N41" i="2"/>
  <c r="A42" i="2"/>
  <c r="C42" i="2"/>
  <c r="D42" i="2"/>
  <c r="E42" i="2"/>
  <c r="F42" i="2"/>
  <c r="G42" i="2"/>
  <c r="H42" i="2"/>
  <c r="I42" i="2"/>
  <c r="J42" i="2"/>
  <c r="K42" i="2"/>
  <c r="L42" i="2"/>
  <c r="M42" i="2"/>
  <c r="N42" i="2"/>
  <c r="A43" i="2"/>
  <c r="C43" i="2"/>
  <c r="D43" i="2"/>
  <c r="E43" i="2"/>
  <c r="F43" i="2"/>
  <c r="G43" i="2"/>
  <c r="H43" i="2"/>
  <c r="I43" i="2"/>
  <c r="J43" i="2"/>
  <c r="K43" i="2"/>
  <c r="L43" i="2"/>
  <c r="M43" i="2"/>
  <c r="N43" i="2"/>
  <c r="C44" i="2"/>
  <c r="D44" i="2"/>
  <c r="E44" i="2"/>
  <c r="F44" i="2"/>
  <c r="G44" i="2"/>
  <c r="H44" i="2"/>
  <c r="I44" i="2"/>
  <c r="J44" i="2"/>
  <c r="K44" i="2"/>
  <c r="L44" i="2"/>
  <c r="M44" i="2"/>
  <c r="N44" i="2"/>
  <c r="A45" i="2"/>
  <c r="C45" i="2"/>
  <c r="D45" i="2"/>
  <c r="E45" i="2"/>
  <c r="F45" i="2"/>
  <c r="G45" i="2"/>
  <c r="H45" i="2"/>
  <c r="I45" i="2"/>
  <c r="J45" i="2"/>
  <c r="K45" i="2"/>
  <c r="L45" i="2"/>
  <c r="M45" i="2"/>
  <c r="N45" i="2"/>
  <c r="A46" i="2"/>
  <c r="C46" i="2"/>
  <c r="D46" i="2"/>
  <c r="E46" i="2"/>
  <c r="F46" i="2"/>
  <c r="G46" i="2"/>
  <c r="H46" i="2"/>
  <c r="I46" i="2"/>
  <c r="J46" i="2"/>
  <c r="K46" i="2"/>
  <c r="L46" i="2"/>
  <c r="M46" i="2"/>
  <c r="N46" i="2"/>
  <c r="A47" i="2"/>
  <c r="C47" i="2"/>
  <c r="D47" i="2"/>
  <c r="E47" i="2"/>
  <c r="G47" i="2"/>
  <c r="I47" i="2"/>
  <c r="K47" i="2"/>
  <c r="L47" i="2"/>
  <c r="M47" i="2"/>
  <c r="A49" i="2"/>
  <c r="A50" i="2"/>
  <c r="C50" i="2"/>
  <c r="D50" i="2"/>
  <c r="E50" i="2"/>
  <c r="F50" i="2"/>
  <c r="G50" i="2"/>
  <c r="H50" i="2"/>
  <c r="I50" i="2"/>
  <c r="J50" i="2"/>
  <c r="K50" i="2"/>
  <c r="L50" i="2"/>
  <c r="M50" i="2"/>
  <c r="N50" i="2"/>
  <c r="A51" i="2"/>
  <c r="C51" i="2"/>
  <c r="D51" i="2"/>
  <c r="E51" i="2"/>
  <c r="F51" i="2"/>
  <c r="G51" i="2"/>
  <c r="H51" i="2"/>
  <c r="I51" i="2"/>
  <c r="J51" i="2"/>
  <c r="K51" i="2"/>
  <c r="L51" i="2"/>
  <c r="M51" i="2"/>
  <c r="N51" i="2"/>
  <c r="A52" i="2"/>
  <c r="C52" i="2"/>
  <c r="D52" i="2"/>
  <c r="E52" i="2"/>
  <c r="F52" i="2"/>
  <c r="G52" i="2"/>
  <c r="H52" i="2"/>
  <c r="I52" i="2"/>
  <c r="J52" i="2"/>
  <c r="K52" i="2"/>
  <c r="L52" i="2"/>
  <c r="M52" i="2"/>
  <c r="N52" i="2"/>
  <c r="A53" i="2"/>
  <c r="C53" i="2"/>
  <c r="D53" i="2"/>
  <c r="E53" i="2"/>
  <c r="F53" i="2"/>
  <c r="G53" i="2"/>
  <c r="H53" i="2"/>
  <c r="I53" i="2"/>
  <c r="J53" i="2"/>
  <c r="K53" i="2"/>
  <c r="L53" i="2"/>
  <c r="M53" i="2"/>
  <c r="N53" i="2"/>
  <c r="A54" i="2"/>
  <c r="C54" i="2"/>
  <c r="D54" i="2"/>
  <c r="E54" i="2"/>
  <c r="F54" i="2"/>
  <c r="G54" i="2"/>
  <c r="H54" i="2"/>
  <c r="I54" i="2"/>
  <c r="J54" i="2"/>
  <c r="K54" i="2"/>
  <c r="L54" i="2"/>
  <c r="M54" i="2"/>
  <c r="N54" i="2"/>
  <c r="A55" i="2"/>
  <c r="C55" i="2"/>
  <c r="D55" i="2"/>
  <c r="E55" i="2"/>
  <c r="L55" i="2"/>
  <c r="N55" i="2"/>
  <c r="A57" i="2"/>
  <c r="A58" i="2"/>
  <c r="C58" i="2"/>
  <c r="D58" i="2"/>
  <c r="E58" i="2"/>
  <c r="F58" i="2"/>
  <c r="G58" i="2"/>
  <c r="H58" i="2"/>
  <c r="I58" i="2"/>
  <c r="J58" i="2"/>
  <c r="K58" i="2"/>
  <c r="L58" i="2"/>
  <c r="M58" i="2"/>
  <c r="N58" i="2"/>
  <c r="A60" i="2"/>
  <c r="A61" i="2"/>
  <c r="C61" i="2"/>
  <c r="D61" i="2"/>
  <c r="E61" i="2"/>
  <c r="F61" i="2"/>
  <c r="G61" i="2"/>
  <c r="H61" i="2"/>
  <c r="I61" i="2"/>
  <c r="J61" i="2"/>
  <c r="K61" i="2"/>
  <c r="L61" i="2"/>
  <c r="M61" i="2"/>
  <c r="N61" i="2"/>
  <c r="A62" i="2"/>
  <c r="C62" i="2"/>
  <c r="D62" i="2"/>
  <c r="E62" i="2"/>
  <c r="F62" i="2"/>
  <c r="G62" i="2"/>
  <c r="H62" i="2"/>
  <c r="I62" i="2"/>
  <c r="J62" i="2"/>
  <c r="K62" i="2"/>
  <c r="L62" i="2"/>
  <c r="M62" i="2"/>
  <c r="N62" i="2"/>
  <c r="A63" i="2"/>
  <c r="C63" i="2"/>
  <c r="D63" i="2"/>
  <c r="E63" i="2"/>
  <c r="F63" i="2"/>
  <c r="G63" i="2"/>
  <c r="H63" i="2"/>
  <c r="I63" i="2"/>
  <c r="J63" i="2"/>
  <c r="K63" i="2"/>
  <c r="L63" i="2"/>
  <c r="M63" i="2"/>
  <c r="N63" i="2"/>
  <c r="A64" i="2"/>
  <c r="C64" i="2"/>
  <c r="D64" i="2"/>
  <c r="E64" i="2"/>
  <c r="F64" i="2"/>
  <c r="G64" i="2"/>
  <c r="H64" i="2"/>
  <c r="I64" i="2"/>
  <c r="J64" i="2"/>
  <c r="K64" i="2"/>
  <c r="L64" i="2"/>
  <c r="M64" i="2"/>
  <c r="N64" i="2"/>
  <c r="A65" i="2"/>
  <c r="C65" i="2"/>
  <c r="D65" i="2"/>
  <c r="E65" i="2"/>
  <c r="F65" i="2"/>
  <c r="G65" i="2"/>
  <c r="H65" i="2"/>
  <c r="I65" i="2"/>
  <c r="J65" i="2"/>
  <c r="K65" i="2"/>
  <c r="L65" i="2"/>
  <c r="M65" i="2"/>
  <c r="N65" i="2"/>
  <c r="A66" i="2"/>
  <c r="C66" i="2"/>
  <c r="D66" i="2"/>
  <c r="E66" i="2"/>
  <c r="F66" i="2"/>
  <c r="G66" i="2"/>
  <c r="H66" i="2"/>
  <c r="I66" i="2"/>
  <c r="J66" i="2"/>
  <c r="K66" i="2"/>
  <c r="L66" i="2"/>
  <c r="M66" i="2"/>
  <c r="N66" i="2"/>
  <c r="A67" i="2"/>
  <c r="C67" i="2"/>
  <c r="D67" i="2"/>
  <c r="E67" i="2"/>
  <c r="F67" i="2"/>
  <c r="G67" i="2"/>
  <c r="H67" i="2"/>
  <c r="I67" i="2"/>
  <c r="J67" i="2"/>
  <c r="K67" i="2"/>
  <c r="L67" i="2"/>
  <c r="M67" i="2"/>
  <c r="N67" i="2"/>
  <c r="A68" i="2"/>
  <c r="C68" i="2"/>
  <c r="D68" i="2"/>
  <c r="E68" i="2"/>
  <c r="F68" i="2"/>
  <c r="G68" i="2"/>
  <c r="H68" i="2"/>
  <c r="I68" i="2"/>
  <c r="J68" i="2"/>
  <c r="K68" i="2"/>
  <c r="L68" i="2"/>
  <c r="M68" i="2"/>
  <c r="N68" i="2"/>
  <c r="A69" i="2"/>
  <c r="C69" i="2"/>
  <c r="D69" i="2"/>
  <c r="E69" i="2"/>
  <c r="F69" i="2"/>
  <c r="G69" i="2"/>
  <c r="H69" i="2"/>
  <c r="I69" i="2"/>
  <c r="J69" i="2"/>
  <c r="K69" i="2"/>
  <c r="L69" i="2"/>
  <c r="M69" i="2"/>
  <c r="N69" i="2"/>
  <c r="A70" i="2"/>
  <c r="C70" i="2"/>
  <c r="D70" i="2"/>
  <c r="E70" i="2"/>
  <c r="F70" i="2"/>
  <c r="G70" i="2"/>
  <c r="H70" i="2"/>
  <c r="I70" i="2"/>
  <c r="J70" i="2"/>
  <c r="K70" i="2"/>
  <c r="L70" i="2"/>
  <c r="M70" i="2"/>
  <c r="N70" i="2"/>
  <c r="A71" i="2"/>
  <c r="C71" i="2"/>
  <c r="D71" i="2"/>
  <c r="E71" i="2"/>
  <c r="H71" i="2"/>
  <c r="L71" i="2"/>
  <c r="N71" i="2"/>
  <c r="A73" i="2"/>
  <c r="A74" i="2"/>
  <c r="C74" i="2"/>
  <c r="D74" i="2"/>
  <c r="E74" i="2"/>
  <c r="F74" i="2"/>
  <c r="G74" i="2"/>
  <c r="H74" i="2"/>
  <c r="I74" i="2"/>
  <c r="J74" i="2"/>
  <c r="K74" i="2"/>
  <c r="L74" i="2"/>
  <c r="M74" i="2"/>
  <c r="N74" i="2"/>
  <c r="A75" i="2"/>
  <c r="C75" i="2"/>
  <c r="D75" i="2"/>
  <c r="E75" i="2"/>
  <c r="F75" i="2"/>
  <c r="G75" i="2"/>
  <c r="H75" i="2"/>
  <c r="I75" i="2"/>
  <c r="J75" i="2"/>
  <c r="K75" i="2"/>
  <c r="L75" i="2"/>
  <c r="M75" i="2"/>
  <c r="N75" i="2"/>
  <c r="A76" i="2"/>
  <c r="C76" i="2"/>
  <c r="D76" i="2"/>
  <c r="E76" i="2"/>
  <c r="F76" i="2"/>
  <c r="G76" i="2"/>
  <c r="H76" i="2"/>
  <c r="I76" i="2"/>
  <c r="J76" i="2"/>
  <c r="K76" i="2"/>
  <c r="L76" i="2"/>
  <c r="M76" i="2"/>
  <c r="N76" i="2"/>
  <c r="A77" i="2"/>
  <c r="C77" i="2"/>
  <c r="D77" i="2"/>
  <c r="E77" i="2"/>
  <c r="F77" i="2"/>
  <c r="G77" i="2"/>
  <c r="H77" i="2"/>
  <c r="I77" i="2"/>
  <c r="J77" i="2"/>
  <c r="K77" i="2"/>
  <c r="L77" i="2"/>
  <c r="M77" i="2"/>
  <c r="N77" i="2"/>
  <c r="A78" i="2"/>
  <c r="C78" i="2"/>
  <c r="D78" i="2"/>
  <c r="E78" i="2"/>
  <c r="F78" i="2"/>
  <c r="G78" i="2"/>
  <c r="H78" i="2"/>
  <c r="I78" i="2"/>
  <c r="J78" i="2"/>
  <c r="K78" i="2"/>
  <c r="L78" i="2"/>
  <c r="M78" i="2"/>
  <c r="N78" i="2"/>
  <c r="A79" i="2"/>
  <c r="C79" i="2"/>
  <c r="D79" i="2"/>
  <c r="E79" i="2"/>
  <c r="F79" i="2"/>
  <c r="G79" i="2"/>
  <c r="H79" i="2"/>
  <c r="I79" i="2"/>
  <c r="J79" i="2"/>
  <c r="K79" i="2"/>
  <c r="L79" i="2"/>
  <c r="M79" i="2"/>
  <c r="N79" i="2"/>
  <c r="A80" i="2"/>
  <c r="C80" i="2"/>
  <c r="D80" i="2"/>
  <c r="E80" i="2"/>
  <c r="F80" i="2"/>
  <c r="G80" i="2"/>
  <c r="H80" i="2"/>
  <c r="I80" i="2"/>
  <c r="J80" i="2"/>
  <c r="K80" i="2"/>
  <c r="L80" i="2"/>
  <c r="M80" i="2"/>
  <c r="N80" i="2"/>
  <c r="A81" i="2"/>
  <c r="C81" i="2"/>
  <c r="D81" i="2"/>
  <c r="E81" i="2"/>
  <c r="L81" i="2"/>
  <c r="M81" i="2"/>
  <c r="A83" i="2"/>
  <c r="C83" i="2"/>
  <c r="D83" i="2"/>
  <c r="E83" i="2"/>
  <c r="F83" i="2"/>
  <c r="G83" i="2"/>
  <c r="L83" i="2"/>
  <c r="M83" i="2"/>
  <c r="M11" i="1"/>
  <c r="N11" i="1"/>
  <c r="O11" i="1"/>
  <c r="M12" i="1"/>
  <c r="N12" i="1"/>
  <c r="O12" i="1"/>
  <c r="M13" i="1"/>
  <c r="N13" i="1"/>
  <c r="O13" i="1"/>
  <c r="M14" i="1"/>
  <c r="N14" i="1"/>
  <c r="O14" i="1"/>
  <c r="M15" i="1"/>
  <c r="N15" i="1"/>
  <c r="O15" i="1"/>
  <c r="M16" i="1"/>
  <c r="N16" i="1"/>
  <c r="O16" i="1"/>
  <c r="H17" i="2"/>
  <c r="N17" i="2"/>
  <c r="O17" i="1"/>
  <c r="M20" i="1"/>
  <c r="N20" i="1"/>
  <c r="O20" i="1"/>
  <c r="M21" i="1"/>
  <c r="N21" i="1"/>
  <c r="O21" i="1"/>
  <c r="M22" i="1"/>
  <c r="N22" i="1"/>
  <c r="O22" i="1"/>
  <c r="M23" i="1"/>
  <c r="N23" i="1"/>
  <c r="O23" i="1"/>
  <c r="M24" i="1"/>
  <c r="N24" i="1"/>
  <c r="O24" i="1"/>
  <c r="M25" i="1"/>
  <c r="N25" i="1"/>
  <c r="O25" i="1"/>
  <c r="M26" i="1"/>
  <c r="N26" i="1"/>
  <c r="O26" i="1"/>
  <c r="M27" i="1"/>
  <c r="N27" i="1"/>
  <c r="O27" i="1"/>
  <c r="M28" i="2"/>
  <c r="O28" i="1"/>
  <c r="K28" i="2"/>
  <c r="M31" i="1"/>
  <c r="N31" i="1"/>
  <c r="O31" i="1"/>
  <c r="M32" i="1"/>
  <c r="N32" i="1"/>
  <c r="O32" i="1"/>
  <c r="M33" i="1"/>
  <c r="N33" i="1"/>
  <c r="O33" i="1"/>
  <c r="M34" i="1"/>
  <c r="N34" i="1"/>
  <c r="O34" i="1"/>
  <c r="F35" i="2"/>
  <c r="I35" i="2"/>
  <c r="J35" i="2"/>
  <c r="M38" i="1"/>
  <c r="N38" i="1"/>
  <c r="O38" i="1"/>
  <c r="M39" i="1"/>
  <c r="N39" i="1"/>
  <c r="O39" i="1"/>
  <c r="M40" i="1"/>
  <c r="N40" i="1"/>
  <c r="O40" i="1"/>
  <c r="M41" i="1"/>
  <c r="N41" i="1"/>
  <c r="O41" i="1"/>
  <c r="M42" i="1"/>
  <c r="N42" i="1"/>
  <c r="O42" i="1"/>
  <c r="M43" i="1"/>
  <c r="N43" i="1"/>
  <c r="O43" i="1"/>
  <c r="M44" i="1"/>
  <c r="N44" i="1"/>
  <c r="O44" i="1"/>
  <c r="M45" i="1"/>
  <c r="N45" i="1"/>
  <c r="O45" i="1"/>
  <c r="M46" i="1"/>
  <c r="N46" i="1"/>
  <c r="O46" i="1"/>
  <c r="F47" i="2"/>
  <c r="H47" i="2"/>
  <c r="N47" i="2"/>
  <c r="J47" i="2"/>
  <c r="M47" i="1"/>
  <c r="M50" i="1"/>
  <c r="N50" i="1"/>
  <c r="O50" i="1"/>
  <c r="M51" i="1"/>
  <c r="N51" i="1"/>
  <c r="O51" i="1"/>
  <c r="M52" i="1"/>
  <c r="N52" i="1"/>
  <c r="O52" i="1"/>
  <c r="M53" i="1"/>
  <c r="N53" i="1"/>
  <c r="O53" i="1"/>
  <c r="M54" i="1"/>
  <c r="N54" i="1"/>
  <c r="O54" i="1"/>
  <c r="M55" i="1"/>
  <c r="H55" i="2"/>
  <c r="I55" i="2"/>
  <c r="J55" i="2"/>
  <c r="M58" i="1"/>
  <c r="N58" i="1"/>
  <c r="O58" i="1"/>
  <c r="M61" i="1"/>
  <c r="N61" i="1"/>
  <c r="O61" i="1"/>
  <c r="M62" i="1"/>
  <c r="N62" i="1"/>
  <c r="O62" i="1"/>
  <c r="M63" i="1"/>
  <c r="N63" i="1"/>
  <c r="O63" i="1"/>
  <c r="M64" i="1"/>
  <c r="N64" i="1"/>
  <c r="O64" i="1"/>
  <c r="M65" i="1"/>
  <c r="N65" i="1"/>
  <c r="O65" i="1"/>
  <c r="M66" i="1"/>
  <c r="N66" i="1"/>
  <c r="O66" i="1"/>
  <c r="M67" i="1"/>
  <c r="N67" i="1"/>
  <c r="O67" i="1"/>
  <c r="M68" i="1"/>
  <c r="N68" i="1"/>
  <c r="O68" i="1"/>
  <c r="M69" i="1"/>
  <c r="N69" i="1"/>
  <c r="O69" i="1"/>
  <c r="M70" i="1"/>
  <c r="N70" i="1"/>
  <c r="O70" i="1"/>
  <c r="M71" i="1"/>
  <c r="G71" i="2"/>
  <c r="I71" i="2"/>
  <c r="N71" i="1"/>
  <c r="K71" i="2"/>
  <c r="M74" i="1"/>
  <c r="N74" i="1"/>
  <c r="O74" i="1"/>
  <c r="M75" i="1"/>
  <c r="N75" i="1"/>
  <c r="O75" i="1"/>
  <c r="M76" i="1"/>
  <c r="N76" i="1"/>
  <c r="O76" i="1"/>
  <c r="M77" i="1"/>
  <c r="N77" i="1"/>
  <c r="O77" i="1"/>
  <c r="M78" i="1"/>
  <c r="N78" i="1"/>
  <c r="O78" i="1"/>
  <c r="M79" i="1"/>
  <c r="N79" i="1"/>
  <c r="O79" i="1"/>
  <c r="M80" i="1"/>
  <c r="N80" i="1"/>
  <c r="O80" i="1"/>
  <c r="F81" i="2"/>
  <c r="G81" i="2"/>
  <c r="H81" i="2"/>
  <c r="N81" i="2"/>
  <c r="J81" i="2"/>
  <c r="K81" i="2"/>
  <c r="I81" i="2"/>
  <c r="F55" i="2"/>
  <c r="M81" i="1"/>
  <c r="O71" i="1"/>
  <c r="M35" i="1"/>
  <c r="H83" i="2"/>
  <c r="J83" i="2"/>
  <c r="M17" i="1"/>
  <c r="J71" i="2"/>
  <c r="F71" i="2"/>
  <c r="O81" i="1"/>
  <c r="N81" i="1"/>
  <c r="O55" i="1"/>
  <c r="N55" i="1"/>
  <c r="O35" i="1"/>
  <c r="N35" i="1"/>
  <c r="M71" i="2"/>
  <c r="K55" i="2"/>
  <c r="G55" i="2"/>
  <c r="M35" i="2"/>
  <c r="G28" i="2"/>
  <c r="N28" i="2"/>
  <c r="O47" i="1"/>
  <c r="N47" i="1"/>
  <c r="N28" i="1"/>
  <c r="M55" i="2"/>
  <c r="K35" i="2"/>
  <c r="G35" i="2"/>
  <c r="I28" i="2"/>
  <c r="J17" i="2"/>
  <c r="F17" i="2"/>
  <c r="M28" i="1"/>
  <c r="N17" i="1"/>
  <c r="I83" i="2"/>
  <c r="N83" i="2"/>
  <c r="O83" i="1"/>
  <c r="K83" i="2"/>
  <c r="N83" i="1"/>
  <c r="M83" i="1"/>
</calcChain>
</file>

<file path=xl/sharedStrings.xml><?xml version="1.0" encoding="utf-8"?>
<sst xmlns="http://schemas.openxmlformats.org/spreadsheetml/2006/main" count="113" uniqueCount="88">
  <si>
    <t>Grand Total</t>
  </si>
  <si>
    <t>Science Total</t>
  </si>
  <si>
    <t>Physics and Astronomy</t>
  </si>
  <si>
    <t>Mathematics and Statistics</t>
  </si>
  <si>
    <t>Kinesiology &amp; Health Promotion</t>
  </si>
  <si>
    <t>Geological Sciences</t>
  </si>
  <si>
    <t>Computer Science</t>
  </si>
  <si>
    <t>Chemistry</t>
  </si>
  <si>
    <t>Biological Sciences</t>
  </si>
  <si>
    <t>Science</t>
  </si>
  <si>
    <t>Theatre and New Dance</t>
  </si>
  <si>
    <t xml:space="preserve">Psychology/Sociology </t>
  </si>
  <si>
    <t>Political Science</t>
  </si>
  <si>
    <t>Philosophy</t>
  </si>
  <si>
    <t>Music</t>
  </si>
  <si>
    <t>History</t>
  </si>
  <si>
    <t>English and Foreign Languages</t>
  </si>
  <si>
    <t>Economics</t>
  </si>
  <si>
    <t>Communication</t>
  </si>
  <si>
    <t>Anthro/Geog</t>
  </si>
  <si>
    <t>Hotel &amp; Restaurant Management</t>
  </si>
  <si>
    <t>Collins Hospitality Management</t>
  </si>
  <si>
    <t>Environmental Design Total</t>
  </si>
  <si>
    <t>Urban and Regional Planning</t>
  </si>
  <si>
    <t>Landscape Architecture</t>
  </si>
  <si>
    <t>Center for Regenerative Stu</t>
  </si>
  <si>
    <t>Art</t>
  </si>
  <si>
    <t>Architecture</t>
  </si>
  <si>
    <t>Environmental Design</t>
  </si>
  <si>
    <t>Engineering Total</t>
  </si>
  <si>
    <t>Mechanical Engineering</t>
  </si>
  <si>
    <t>Industrial &amp; Manufacturing Egr</t>
  </si>
  <si>
    <t>Electrical &amp; Computer Egr</t>
  </si>
  <si>
    <t>Civil Engineering</t>
  </si>
  <si>
    <t>Chemical &amp; Materials Egr</t>
  </si>
  <si>
    <t>All College-Grad-Engineering</t>
  </si>
  <si>
    <t>Aerospace Engineering</t>
  </si>
  <si>
    <t>All College - Engineering</t>
  </si>
  <si>
    <t>Engineering</t>
  </si>
  <si>
    <t>Education &amp; Integrative Studies Total</t>
  </si>
  <si>
    <t>Liberal Studies</t>
  </si>
  <si>
    <t>Ethnic and Women's Studies</t>
  </si>
  <si>
    <t>Teacher Education</t>
  </si>
  <si>
    <t>Department of Education</t>
  </si>
  <si>
    <t>Education &amp; Integrative Studies</t>
  </si>
  <si>
    <t>Business Administration Total</t>
  </si>
  <si>
    <t>Technology &amp; Operations Mgmt</t>
  </si>
  <si>
    <t>Management &amp; Human Resources</t>
  </si>
  <si>
    <t>International Bus &amp; Marketing</t>
  </si>
  <si>
    <t>Finance, Real Estate, Law</t>
  </si>
  <si>
    <t>Computer Information Systems</t>
  </si>
  <si>
    <t>All College-Grad-MBA</t>
  </si>
  <si>
    <t>All College</t>
  </si>
  <si>
    <t>Accounting</t>
  </si>
  <si>
    <t>Business Administration</t>
  </si>
  <si>
    <t>Agriculture Total</t>
  </si>
  <si>
    <t>Plant Science</t>
  </si>
  <si>
    <t>Human Nutrition &amp; Food Science</t>
  </si>
  <si>
    <t>Food Marketing &amp; Agribusiness</t>
  </si>
  <si>
    <t>Apparel Merchandising &amp; Mgmt.</t>
  </si>
  <si>
    <t>All College - Agriculture</t>
  </si>
  <si>
    <t>Animal and Veterinary Science</t>
  </si>
  <si>
    <t>Agriculture</t>
  </si>
  <si>
    <t>University Programs</t>
  </si>
  <si>
    <t>3-Year</t>
  </si>
  <si>
    <t>5-Year</t>
  </si>
  <si>
    <t>10-Year</t>
  </si>
  <si>
    <t>Fall</t>
  </si>
  <si>
    <t>College/Department</t>
  </si>
  <si>
    <t>California State Polytechnic University, Pomona</t>
  </si>
  <si>
    <t xml:space="preserve">2.  "% Change" is the number of all enrolled students for a given year expressed as percent change from the base number.  </t>
  </si>
  <si>
    <t xml:space="preserve">NOTES: </t>
  </si>
  <si>
    <t>Base</t>
  </si>
  <si>
    <t>1.  "Base" is the number of all enrolled students by department of primary undergraduate major or postbaccalaureate program.</t>
  </si>
  <si>
    <t xml:space="preserve">NOTE:  Number of all enrolled students by department of primary undergraduate major or postbaccalaureate program.  </t>
  </si>
  <si>
    <t>Electro-Mechanical Egr Technology</t>
  </si>
  <si>
    <t>Academic Research and Resources</t>
  </si>
  <si>
    <r>
      <t xml:space="preserve">Number of </t>
    </r>
    <r>
      <rPr>
        <b/>
        <sz val="14"/>
        <color theme="9" tint="-0.249977111117893"/>
        <rFont val="Calibri"/>
        <family val="2"/>
        <scheme val="minor"/>
      </rPr>
      <t>Total Majors</t>
    </r>
    <r>
      <rPr>
        <b/>
        <sz val="14"/>
        <color theme="1"/>
        <rFont val="Calibri"/>
        <family val="2"/>
        <scheme val="minor"/>
      </rPr>
      <t>, Fall 2007-Fall 2017:  Historical Trend</t>
    </r>
  </si>
  <si>
    <t>Slope(07-17)</t>
  </si>
  <si>
    <t>Slope(12-17)</t>
  </si>
  <si>
    <t>Slope(14-17)</t>
  </si>
  <si>
    <t>Letters, Arts, &amp; Social Sciences</t>
  </si>
  <si>
    <t>Fall 2017</t>
  </si>
  <si>
    <t>Base 2012</t>
  </si>
  <si>
    <t>Base 2014</t>
  </si>
  <si>
    <r>
      <t xml:space="preserve">Number of </t>
    </r>
    <r>
      <rPr>
        <b/>
        <sz val="14"/>
        <color indexed="17"/>
        <rFont val="Calibri"/>
        <family val="2"/>
      </rPr>
      <t>Total Majors</t>
    </r>
    <r>
      <rPr>
        <b/>
        <sz val="14"/>
        <color indexed="8"/>
        <rFont val="Calibri"/>
        <family val="2"/>
      </rPr>
      <t xml:space="preserve"> as </t>
    </r>
    <r>
      <rPr>
        <b/>
        <sz val="14"/>
        <color indexed="10"/>
        <rFont val="Calibri"/>
        <family val="2"/>
      </rPr>
      <t>Percent Change</t>
    </r>
    <r>
      <rPr>
        <b/>
        <sz val="14"/>
        <color indexed="8"/>
        <rFont val="Calibri"/>
        <family val="2"/>
      </rPr>
      <t xml:space="preserve"> from Fall 2007, Fall 2008-Fall 2017: Historical Trend</t>
    </r>
  </si>
  <si>
    <t>SOURCE:  IR&amp;AR/ARAR Enrollment File (ERSS), Falls 2007-2017; IR&amp;AR/ARAR, 2017-10-20</t>
  </si>
  <si>
    <t>Letters, Arts, &amp; Social Sciences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</si>
</sst>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0.0%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indexed="17"/>
      <name val="Calibri"/>
      <family val="2"/>
    </font>
    <font>
      <b/>
      <sz val="14"/>
      <color indexed="8"/>
      <name val="Calibri"/>
      <family val="2"/>
    </font>
    <font>
      <sz val="9"/>
      <color theme="1"/>
      <name val="Calibri"/>
      <family val="2"/>
      <scheme val="minor"/>
    </font>
    <font>
      <b/>
      <sz val="14"/>
      <color indexed="10"/>
      <name val="Calibri"/>
      <family val="2"/>
    </font>
    <font>
      <b/>
      <sz val="14"/>
      <color theme="9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0" borderId="0" xfId="0" applyAlignment="1">
      <alignment vertical="center"/>
    </xf>
    <xf numFmtId="164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165" fontId="2" fillId="0" borderId="1" xfId="0" applyNumberFormat="1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3" fontId="1" fillId="0" borderId="3" xfId="0" applyNumberFormat="1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165" fontId="2" fillId="0" borderId="2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165" fontId="1" fillId="0" borderId="7" xfId="0" applyNumberFormat="1" applyFont="1" applyBorder="1" applyAlignment="1">
      <alignment horizontal="center" vertical="center"/>
    </xf>
    <xf numFmtId="3" fontId="1" fillId="0" borderId="8" xfId="0" applyNumberFormat="1" applyFont="1" applyBorder="1" applyAlignment="1">
      <alignment horizontal="center" vertical="center"/>
    </xf>
    <xf numFmtId="3" fontId="1" fillId="0" borderId="7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165" fontId="1" fillId="0" borderId="9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3" fontId="2" fillId="0" borderId="12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3" fontId="2" fillId="0" borderId="14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1" fillId="0" borderId="8" xfId="0" quotePrefix="1" applyFont="1" applyBorder="1" applyAlignment="1">
      <alignment horizontal="center" vertical="center"/>
    </xf>
    <xf numFmtId="0" fontId="1" fillId="0" borderId="7" xfId="0" quotePrefix="1" applyFont="1" applyBorder="1" applyAlignment="1">
      <alignment horizontal="center" vertical="center"/>
    </xf>
    <xf numFmtId="3" fontId="1" fillId="2" borderId="10" xfId="0" applyNumberFormat="1" applyFont="1" applyFill="1" applyBorder="1" applyAlignment="1">
      <alignment horizontal="center" vertical="center"/>
    </xf>
    <xf numFmtId="3" fontId="1" fillId="2" borderId="11" xfId="0" applyNumberFormat="1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left" vertical="center"/>
    </xf>
    <xf numFmtId="3" fontId="3" fillId="0" borderId="8" xfId="0" applyNumberFormat="1" applyFont="1" applyBorder="1" applyAlignment="1">
      <alignment horizontal="center" vertical="center"/>
    </xf>
    <xf numFmtId="3" fontId="3" fillId="0" borderId="7" xfId="0" applyNumberFormat="1" applyFont="1" applyBorder="1" applyAlignment="1">
      <alignment horizontal="center" vertical="center"/>
    </xf>
    <xf numFmtId="3" fontId="1" fillId="2" borderId="8" xfId="0" applyNumberFormat="1" applyFont="1" applyFill="1" applyBorder="1" applyAlignment="1">
      <alignment horizontal="center" vertical="center"/>
    </xf>
    <xf numFmtId="3" fontId="1" fillId="2" borderId="7" xfId="0" applyNumberFormat="1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left" vertical="center"/>
    </xf>
    <xf numFmtId="165" fontId="1" fillId="0" borderId="16" xfId="0" applyNumberFormat="1" applyFont="1" applyBorder="1" applyAlignment="1">
      <alignment horizontal="center" vertical="center"/>
    </xf>
    <xf numFmtId="165" fontId="1" fillId="0" borderId="11" xfId="0" applyNumberFormat="1" applyFont="1" applyBorder="1" applyAlignment="1">
      <alignment horizontal="center" vertical="center"/>
    </xf>
    <xf numFmtId="165" fontId="1" fillId="0" borderId="17" xfId="0" applyNumberFormat="1" applyFont="1" applyBorder="1" applyAlignment="1">
      <alignment horizontal="center" vertical="center"/>
    </xf>
    <xf numFmtId="165" fontId="1" fillId="0" borderId="18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3" fontId="1" fillId="0" borderId="14" xfId="0" applyNumberFormat="1" applyFont="1" applyBorder="1" applyAlignment="1">
      <alignment horizontal="center" vertical="center"/>
    </xf>
    <xf numFmtId="3" fontId="1" fillId="0" borderId="15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164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14" fontId="1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vertical="center"/>
    </xf>
    <xf numFmtId="166" fontId="0" fillId="0" borderId="0" xfId="0" applyNumberFormat="1" applyAlignment="1">
      <alignment vertical="center"/>
    </xf>
    <xf numFmtId="0" fontId="8" fillId="0" borderId="0" xfId="0" applyFont="1" applyAlignment="1">
      <alignment vertical="center"/>
    </xf>
    <xf numFmtId="166" fontId="8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166" fontId="8" fillId="0" borderId="0" xfId="0" applyNumberFormat="1" applyFont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166" fontId="1" fillId="0" borderId="0" xfId="0" applyNumberFormat="1" applyFont="1" applyAlignment="1">
      <alignment vertical="center"/>
    </xf>
    <xf numFmtId="0" fontId="1" fillId="0" borderId="0" xfId="0" applyFont="1" applyBorder="1" applyAlignment="1">
      <alignment vertical="center"/>
    </xf>
    <xf numFmtId="166" fontId="2" fillId="0" borderId="2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66" fontId="2" fillId="0" borderId="10" xfId="0" applyNumberFormat="1" applyFont="1" applyBorder="1" applyAlignment="1">
      <alignment horizontal="center" vertical="center"/>
    </xf>
    <xf numFmtId="166" fontId="2" fillId="0" borderId="11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166" fontId="1" fillId="0" borderId="7" xfId="0" applyNumberFormat="1" applyFont="1" applyBorder="1" applyAlignment="1">
      <alignment horizontal="center" vertical="center"/>
    </xf>
    <xf numFmtId="166" fontId="1" fillId="0" borderId="10" xfId="0" applyNumberFormat="1" applyFont="1" applyBorder="1" applyAlignment="1">
      <alignment horizontal="center" vertical="center"/>
    </xf>
    <xf numFmtId="166" fontId="1" fillId="0" borderId="11" xfId="0" applyNumberFormat="1" applyFont="1" applyBorder="1" applyAlignment="1">
      <alignment horizontal="center" vertical="center"/>
    </xf>
    <xf numFmtId="166" fontId="1" fillId="0" borderId="9" xfId="0" applyNumberFormat="1" applyFont="1" applyBorder="1" applyAlignment="1">
      <alignment horizontal="center" vertical="center"/>
    </xf>
    <xf numFmtId="166" fontId="2" fillId="0" borderId="14" xfId="0" applyNumberFormat="1" applyFont="1" applyBorder="1" applyAlignment="1">
      <alignment horizontal="center" vertical="center"/>
    </xf>
    <xf numFmtId="166" fontId="2" fillId="0" borderId="15" xfId="0" applyNumberFormat="1" applyFont="1" applyBorder="1" applyAlignment="1">
      <alignment horizontal="center" vertical="center"/>
    </xf>
    <xf numFmtId="166" fontId="2" fillId="0" borderId="16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166" fontId="2" fillId="0" borderId="5" xfId="0" applyNumberFormat="1" applyFont="1" applyBorder="1" applyAlignment="1">
      <alignment horizontal="center" vertical="center"/>
    </xf>
    <xf numFmtId="166" fontId="2" fillId="0" borderId="6" xfId="0" applyNumberFormat="1" applyFont="1" applyBorder="1" applyAlignment="1">
      <alignment horizontal="center" vertical="center"/>
    </xf>
    <xf numFmtId="166" fontId="1" fillId="0" borderId="14" xfId="0" applyNumberFormat="1" applyFont="1" applyBorder="1" applyAlignment="1">
      <alignment horizontal="center" vertical="center"/>
    </xf>
    <xf numFmtId="166" fontId="1" fillId="0" borderId="15" xfId="0" applyNumberFormat="1" applyFont="1" applyBorder="1" applyAlignment="1">
      <alignment horizontal="center" vertical="center"/>
    </xf>
    <xf numFmtId="0" fontId="2" fillId="3" borderId="2" xfId="0" applyNumberFormat="1" applyFont="1" applyFill="1" applyBorder="1" applyAlignment="1">
      <alignment horizontal="center" vertical="center" wrapText="1"/>
    </xf>
    <xf numFmtId="0" fontId="2" fillId="3" borderId="19" xfId="0" applyNumberFormat="1" applyFont="1" applyFill="1" applyBorder="1" applyAlignment="1">
      <alignment horizontal="center" vertical="center" wrapText="1"/>
    </xf>
    <xf numFmtId="166" fontId="2" fillId="3" borderId="9" xfId="0" applyNumberFormat="1" applyFont="1" applyFill="1" applyBorder="1" applyAlignment="1">
      <alignment horizontal="center" vertical="center" wrapText="1"/>
    </xf>
    <xf numFmtId="166" fontId="2" fillId="3" borderId="20" xfId="0" applyNumberFormat="1" applyFont="1" applyFill="1" applyBorder="1" applyAlignment="1">
      <alignment horizontal="center" vertical="center" wrapText="1"/>
    </xf>
    <xf numFmtId="166" fontId="4" fillId="0" borderId="0" xfId="0" applyNumberFormat="1" applyFont="1" applyAlignment="1">
      <alignment vertical="center"/>
    </xf>
    <xf numFmtId="14" fontId="8" fillId="0" borderId="0" xfId="0" applyNumberFormat="1" applyFont="1" applyAlignment="1">
      <alignment horizontal="right" vertical="center"/>
    </xf>
    <xf numFmtId="0" fontId="2" fillId="3" borderId="9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6"/>
  <sheetViews>
    <sheetView topLeftCell="A28" workbookViewId="0">
      <selection activeCell="A72" sqref="A72"/>
    </sheetView>
  </sheetViews>
  <sheetFormatPr defaultRowHeight="15" x14ac:dyDescent="0.25"/>
  <cols>
    <col min="1" max="1" width="30.140625" style="4" customWidth="1"/>
    <col min="2" max="12" width="6.7109375" style="3" customWidth="1"/>
    <col min="13" max="15" width="12.5703125" style="2" bestFit="1" customWidth="1"/>
    <col min="16" max="16384" width="9.140625" style="1"/>
  </cols>
  <sheetData>
    <row r="1" spans="1:18" s="5" customFormat="1" ht="12.75" x14ac:dyDescent="0.25">
      <c r="A1" s="8" t="s">
        <v>69</v>
      </c>
      <c r="M1" s="62"/>
      <c r="N1" s="62"/>
      <c r="O1" s="61">
        <v>43031</v>
      </c>
    </row>
    <row r="2" spans="1:18" s="5" customFormat="1" ht="12.75" x14ac:dyDescent="0.25">
      <c r="A2" s="8" t="s">
        <v>76</v>
      </c>
      <c r="M2" s="62"/>
      <c r="N2" s="62"/>
      <c r="O2" s="61"/>
    </row>
    <row r="3" spans="1:18" s="5" customFormat="1" ht="12.75" x14ac:dyDescent="0.25">
      <c r="A3" s="8"/>
      <c r="M3" s="62"/>
      <c r="N3" s="62"/>
      <c r="O3" s="61"/>
    </row>
    <row r="4" spans="1:18" s="57" customFormat="1" ht="18.75" x14ac:dyDescent="0.25">
      <c r="A4" s="60" t="s">
        <v>77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8"/>
      <c r="N4" s="58"/>
      <c r="O4" s="58"/>
    </row>
    <row r="5" spans="1:18" s="5" customFormat="1" ht="12.75" x14ac:dyDescent="0.25">
      <c r="A5" s="5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6"/>
      <c r="N5" s="6"/>
      <c r="O5" s="6"/>
    </row>
    <row r="6" spans="1:18" s="5" customFormat="1" ht="15" customHeight="1" x14ac:dyDescent="0.25">
      <c r="A6" s="97" t="s">
        <v>68</v>
      </c>
      <c r="B6" s="55" t="s">
        <v>67</v>
      </c>
      <c r="C6" s="55" t="s">
        <v>67</v>
      </c>
      <c r="D6" s="55" t="s">
        <v>67</v>
      </c>
      <c r="E6" s="55" t="s">
        <v>67</v>
      </c>
      <c r="F6" s="55" t="s">
        <v>67</v>
      </c>
      <c r="G6" s="55" t="s">
        <v>67</v>
      </c>
      <c r="H6" s="55" t="s">
        <v>67</v>
      </c>
      <c r="I6" s="55" t="s">
        <v>67</v>
      </c>
      <c r="J6" s="55" t="s">
        <v>67</v>
      </c>
      <c r="K6" s="55" t="s">
        <v>67</v>
      </c>
      <c r="L6" s="55" t="s">
        <v>67</v>
      </c>
      <c r="M6" s="55" t="s">
        <v>66</v>
      </c>
      <c r="N6" s="55" t="s">
        <v>65</v>
      </c>
      <c r="O6" s="54" t="s">
        <v>64</v>
      </c>
    </row>
    <row r="7" spans="1:18" s="5" customFormat="1" ht="15" customHeight="1" x14ac:dyDescent="0.25">
      <c r="A7" s="98"/>
      <c r="B7" s="53">
        <v>2007</v>
      </c>
      <c r="C7" s="53">
        <v>2008</v>
      </c>
      <c r="D7" s="53">
        <v>2009</v>
      </c>
      <c r="E7" s="53">
        <v>2010</v>
      </c>
      <c r="F7" s="53">
        <v>2011</v>
      </c>
      <c r="G7" s="53">
        <v>2012</v>
      </c>
      <c r="H7" s="53">
        <v>2013</v>
      </c>
      <c r="I7" s="53">
        <v>2014</v>
      </c>
      <c r="J7" s="53">
        <v>2015</v>
      </c>
      <c r="K7" s="53">
        <v>2016</v>
      </c>
      <c r="L7" s="53">
        <v>2017</v>
      </c>
      <c r="M7" s="53" t="s">
        <v>78</v>
      </c>
      <c r="N7" s="53" t="s">
        <v>79</v>
      </c>
      <c r="O7" s="52" t="s">
        <v>80</v>
      </c>
    </row>
    <row r="8" spans="1:18" s="5" customFormat="1" ht="12.75" x14ac:dyDescent="0.25">
      <c r="A8" s="30" t="s">
        <v>63</v>
      </c>
      <c r="B8" s="11">
        <v>602</v>
      </c>
      <c r="C8" s="11">
        <v>430</v>
      </c>
      <c r="D8" s="11">
        <v>418</v>
      </c>
      <c r="E8" s="11">
        <v>208</v>
      </c>
      <c r="F8" s="11">
        <v>367</v>
      </c>
      <c r="G8" s="11">
        <v>357</v>
      </c>
      <c r="H8" s="11">
        <v>434</v>
      </c>
      <c r="I8" s="11">
        <v>456</v>
      </c>
      <c r="J8" s="11">
        <v>386</v>
      </c>
      <c r="K8" s="11">
        <v>410</v>
      </c>
      <c r="L8" s="11">
        <v>450</v>
      </c>
      <c r="M8" s="10">
        <f>SLOPE(B8:L8,$B$7:$L$7)</f>
        <v>-3.3909090909090911</v>
      </c>
      <c r="N8" s="10">
        <f>SLOPE(G8:L8,$G$7:$L$7)</f>
        <v>9.2285714285714278</v>
      </c>
      <c r="O8" s="10">
        <f>SLOPE(I8:L8,$I$7:$L$7)</f>
        <v>0.6</v>
      </c>
    </row>
    <row r="9" spans="1:18" s="5" customFormat="1" ht="12.75" x14ac:dyDescent="0.25">
      <c r="A9" s="51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49"/>
    </row>
    <row r="10" spans="1:18" s="5" customFormat="1" ht="12.75" x14ac:dyDescent="0.25">
      <c r="A10" s="30" t="s">
        <v>62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8"/>
    </row>
    <row r="11" spans="1:18" s="5" customFormat="1" ht="12.75" x14ac:dyDescent="0.25">
      <c r="A11" s="27" t="s">
        <v>61</v>
      </c>
      <c r="B11" s="26">
        <v>799</v>
      </c>
      <c r="C11" s="26">
        <v>786</v>
      </c>
      <c r="D11" s="26">
        <v>740</v>
      </c>
      <c r="E11" s="26">
        <v>627</v>
      </c>
      <c r="F11" s="26">
        <v>584</v>
      </c>
      <c r="G11" s="26">
        <v>551</v>
      </c>
      <c r="H11" s="26">
        <v>525</v>
      </c>
      <c r="I11" s="26">
        <v>501</v>
      </c>
      <c r="J11" s="26">
        <v>479</v>
      </c>
      <c r="K11" s="26">
        <v>544</v>
      </c>
      <c r="L11" s="26">
        <v>595</v>
      </c>
      <c r="M11" s="24">
        <f t="shared" ref="M11:M17" si="0">SLOPE(B11:L11,$B$7:$L$7)</f>
        <v>-28.018181818181823</v>
      </c>
      <c r="N11" s="24">
        <f t="shared" ref="N11:N17" si="1">SLOPE(G11:L11,$G$7:$L$7)</f>
        <v>7.2857142857142856</v>
      </c>
      <c r="O11" s="24">
        <f t="shared" ref="O11:O17" si="2">SLOPE(I11:L11,$I$7:$L$7)</f>
        <v>34.700000000000003</v>
      </c>
      <c r="R11" s="48"/>
    </row>
    <row r="12" spans="1:18" s="5" customFormat="1" ht="12.75" x14ac:dyDescent="0.25">
      <c r="A12" s="23" t="s">
        <v>60</v>
      </c>
      <c r="B12" s="35">
        <v>56</v>
      </c>
      <c r="C12" s="35">
        <v>64</v>
      </c>
      <c r="D12" s="35">
        <v>69</v>
      </c>
      <c r="E12" s="35">
        <v>60</v>
      </c>
      <c r="F12" s="35">
        <v>49</v>
      </c>
      <c r="G12" s="35">
        <v>49</v>
      </c>
      <c r="H12" s="35">
        <v>32</v>
      </c>
      <c r="I12" s="35">
        <v>30</v>
      </c>
      <c r="J12" s="35">
        <v>36</v>
      </c>
      <c r="K12" s="35">
        <v>45</v>
      </c>
      <c r="L12" s="35">
        <v>47</v>
      </c>
      <c r="M12" s="20">
        <f t="shared" si="0"/>
        <v>-2.7</v>
      </c>
      <c r="N12" s="20">
        <f t="shared" si="1"/>
        <v>1</v>
      </c>
      <c r="O12" s="46">
        <f t="shared" si="2"/>
        <v>6</v>
      </c>
    </row>
    <row r="13" spans="1:18" s="5" customFormat="1" ht="12.75" x14ac:dyDescent="0.25">
      <c r="A13" s="23" t="s">
        <v>59</v>
      </c>
      <c r="B13" s="22">
        <v>247</v>
      </c>
      <c r="C13" s="22">
        <v>253</v>
      </c>
      <c r="D13" s="22">
        <v>280</v>
      </c>
      <c r="E13" s="22">
        <v>281</v>
      </c>
      <c r="F13" s="22">
        <v>288</v>
      </c>
      <c r="G13" s="22">
        <v>338</v>
      </c>
      <c r="H13" s="22">
        <v>361</v>
      </c>
      <c r="I13" s="22">
        <v>381</v>
      </c>
      <c r="J13" s="22">
        <v>394</v>
      </c>
      <c r="K13" s="22">
        <v>409</v>
      </c>
      <c r="L13" s="22">
        <v>394</v>
      </c>
      <c r="M13" s="44">
        <f t="shared" si="0"/>
        <v>17.945454545454545</v>
      </c>
      <c r="N13" s="20">
        <f t="shared" si="1"/>
        <v>12.485714285714286</v>
      </c>
      <c r="O13" s="46">
        <f t="shared" si="2"/>
        <v>5.4</v>
      </c>
    </row>
    <row r="14" spans="1:18" s="5" customFormat="1" ht="12.75" x14ac:dyDescent="0.25">
      <c r="A14" s="23" t="s">
        <v>58</v>
      </c>
      <c r="B14" s="22">
        <v>61</v>
      </c>
      <c r="C14" s="22">
        <v>110</v>
      </c>
      <c r="D14" s="22">
        <v>108</v>
      </c>
      <c r="E14" s="22">
        <v>119</v>
      </c>
      <c r="F14" s="22">
        <v>166</v>
      </c>
      <c r="G14" s="22">
        <v>190</v>
      </c>
      <c r="H14" s="22">
        <v>191</v>
      </c>
      <c r="I14" s="22">
        <v>215</v>
      </c>
      <c r="J14" s="22">
        <v>208</v>
      </c>
      <c r="K14" s="22">
        <v>243</v>
      </c>
      <c r="L14" s="22">
        <v>237</v>
      </c>
      <c r="M14" s="46">
        <f t="shared" si="0"/>
        <v>17.536363636363635</v>
      </c>
      <c r="N14" s="44">
        <f t="shared" si="1"/>
        <v>10.971428571428572</v>
      </c>
      <c r="O14" s="20">
        <f t="shared" si="2"/>
        <v>10.1</v>
      </c>
    </row>
    <row r="15" spans="1:18" s="5" customFormat="1" ht="12.75" x14ac:dyDescent="0.25">
      <c r="A15" s="23" t="s">
        <v>57</v>
      </c>
      <c r="B15" s="22">
        <v>234</v>
      </c>
      <c r="C15" s="22">
        <v>249</v>
      </c>
      <c r="D15" s="22">
        <v>295</v>
      </c>
      <c r="E15" s="22">
        <v>326</v>
      </c>
      <c r="F15" s="22">
        <v>367</v>
      </c>
      <c r="G15" s="22">
        <v>445</v>
      </c>
      <c r="H15" s="22">
        <v>509</v>
      </c>
      <c r="I15" s="22">
        <v>597</v>
      </c>
      <c r="J15" s="22">
        <v>607</v>
      </c>
      <c r="K15" s="22">
        <v>676</v>
      </c>
      <c r="L15" s="22">
        <v>681</v>
      </c>
      <c r="M15" s="46">
        <f t="shared" si="0"/>
        <v>50.572727272727278</v>
      </c>
      <c r="N15" s="20">
        <f t="shared" si="1"/>
        <v>48.314285714285717</v>
      </c>
      <c r="O15" s="20">
        <f t="shared" si="2"/>
        <v>32.1</v>
      </c>
    </row>
    <row r="16" spans="1:18" s="5" customFormat="1" ht="12.75" x14ac:dyDescent="0.25">
      <c r="A16" s="23" t="s">
        <v>56</v>
      </c>
      <c r="B16" s="22">
        <v>103</v>
      </c>
      <c r="C16" s="22">
        <v>95</v>
      </c>
      <c r="D16" s="22">
        <v>108</v>
      </c>
      <c r="E16" s="22">
        <v>107</v>
      </c>
      <c r="F16" s="22">
        <v>119</v>
      </c>
      <c r="G16" s="22">
        <v>120</v>
      </c>
      <c r="H16" s="22">
        <v>120</v>
      </c>
      <c r="I16" s="22">
        <v>118</v>
      </c>
      <c r="J16" s="22">
        <v>133</v>
      </c>
      <c r="K16" s="22">
        <v>145</v>
      </c>
      <c r="L16" s="22">
        <v>154</v>
      </c>
      <c r="M16" s="20">
        <f t="shared" si="0"/>
        <v>5.0272727272727273</v>
      </c>
      <c r="N16" s="20">
        <f t="shared" si="1"/>
        <v>7.4285714285714288</v>
      </c>
      <c r="O16" s="45">
        <f t="shared" si="2"/>
        <v>12</v>
      </c>
    </row>
    <row r="17" spans="1:15" s="5" customFormat="1" ht="12.75" x14ac:dyDescent="0.25">
      <c r="A17" s="19" t="s">
        <v>55</v>
      </c>
      <c r="B17" s="18">
        <v>1500</v>
      </c>
      <c r="C17" s="18">
        <v>1557</v>
      </c>
      <c r="D17" s="18">
        <v>1600</v>
      </c>
      <c r="E17" s="18">
        <v>1520</v>
      </c>
      <c r="F17" s="18">
        <v>1573</v>
      </c>
      <c r="G17" s="18">
        <v>1693</v>
      </c>
      <c r="H17" s="18">
        <v>1738</v>
      </c>
      <c r="I17" s="18">
        <v>1842</v>
      </c>
      <c r="J17" s="18">
        <v>1857</v>
      </c>
      <c r="K17" s="18">
        <v>2062</v>
      </c>
      <c r="L17" s="18">
        <v>2108</v>
      </c>
      <c r="M17" s="16">
        <f t="shared" si="0"/>
        <v>60.363636363636353</v>
      </c>
      <c r="N17" s="16">
        <f t="shared" si="1"/>
        <v>87.48571428571428</v>
      </c>
      <c r="O17" s="16">
        <f t="shared" si="2"/>
        <v>100.3</v>
      </c>
    </row>
    <row r="18" spans="1:15" s="5" customFormat="1" ht="12.75" x14ac:dyDescent="0.25">
      <c r="A18" s="33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1"/>
    </row>
    <row r="19" spans="1:15" s="5" customFormat="1" ht="12.75" x14ac:dyDescent="0.25">
      <c r="A19" s="30" t="s">
        <v>54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8"/>
    </row>
    <row r="20" spans="1:15" s="5" customFormat="1" ht="12.75" x14ac:dyDescent="0.25">
      <c r="A20" s="27" t="s">
        <v>53</v>
      </c>
      <c r="B20" s="26">
        <v>774</v>
      </c>
      <c r="C20" s="26">
        <v>753</v>
      </c>
      <c r="D20" s="26">
        <v>857</v>
      </c>
      <c r="E20" s="26">
        <v>900</v>
      </c>
      <c r="F20" s="26">
        <v>902</v>
      </c>
      <c r="G20" s="26">
        <v>1005</v>
      </c>
      <c r="H20" s="26">
        <v>1027</v>
      </c>
      <c r="I20" s="26">
        <v>1068</v>
      </c>
      <c r="J20" s="26">
        <v>1058</v>
      </c>
      <c r="K20" s="26">
        <v>945</v>
      </c>
      <c r="L20" s="25">
        <v>791</v>
      </c>
      <c r="M20" s="47">
        <f t="shared" ref="M20:M28" si="3">SLOPE(B20:L20,$B$7:$L$7)</f>
        <v>17.427272727272722</v>
      </c>
      <c r="N20" s="24">
        <f t="shared" ref="N20:N28" si="4">SLOPE(G20:L20,$G$7:$L$7)</f>
        <v>-37.885714285714286</v>
      </c>
      <c r="O20" s="24">
        <f t="shared" ref="O20:O28" si="5">SLOPE(I20:L20,$I$7:$L$7)</f>
        <v>-94.4</v>
      </c>
    </row>
    <row r="21" spans="1:15" s="5" customFormat="1" ht="12.75" x14ac:dyDescent="0.25">
      <c r="A21" s="43" t="s">
        <v>52</v>
      </c>
      <c r="B21" s="42">
        <v>128</v>
      </c>
      <c r="C21" s="42">
        <v>63</v>
      </c>
      <c r="D21" s="42">
        <v>50</v>
      </c>
      <c r="E21" s="42">
        <v>22</v>
      </c>
      <c r="F21" s="42">
        <v>7</v>
      </c>
      <c r="G21" s="42">
        <v>0</v>
      </c>
      <c r="H21" s="42">
        <v>6</v>
      </c>
      <c r="I21" s="42">
        <v>7</v>
      </c>
      <c r="J21" s="42">
        <v>2</v>
      </c>
      <c r="K21" s="42">
        <v>0</v>
      </c>
      <c r="L21" s="41">
        <v>5</v>
      </c>
      <c r="M21" s="46">
        <f t="shared" si="3"/>
        <v>-9.4727272727272727</v>
      </c>
      <c r="N21" s="46">
        <f t="shared" si="4"/>
        <v>5.7142857142857141E-2</v>
      </c>
      <c r="O21" s="20">
        <f t="shared" si="5"/>
        <v>-0.8</v>
      </c>
    </row>
    <row r="22" spans="1:15" s="5" customFormat="1" ht="12.75" x14ac:dyDescent="0.25">
      <c r="A22" s="23" t="s">
        <v>51</v>
      </c>
      <c r="B22" s="35">
        <v>143</v>
      </c>
      <c r="C22" s="35">
        <v>153</v>
      </c>
      <c r="D22" s="35">
        <v>184</v>
      </c>
      <c r="E22" s="35">
        <v>176</v>
      </c>
      <c r="F22" s="35">
        <v>132</v>
      </c>
      <c r="G22" s="35">
        <v>113</v>
      </c>
      <c r="H22" s="35">
        <v>96</v>
      </c>
      <c r="I22" s="35">
        <v>76</v>
      </c>
      <c r="J22" s="35">
        <v>49</v>
      </c>
      <c r="K22" s="35">
        <v>42</v>
      </c>
      <c r="L22" s="34">
        <v>50</v>
      </c>
      <c r="M22" s="46">
        <f t="shared" si="3"/>
        <v>-14.090909090909092</v>
      </c>
      <c r="N22" s="20">
        <f t="shared" si="4"/>
        <v>-14.4</v>
      </c>
      <c r="O22" s="20">
        <f t="shared" si="5"/>
        <v>-8.5</v>
      </c>
    </row>
    <row r="23" spans="1:15" s="5" customFormat="1" ht="12.75" x14ac:dyDescent="0.25">
      <c r="A23" s="23" t="s">
        <v>50</v>
      </c>
      <c r="B23" s="22">
        <v>469</v>
      </c>
      <c r="C23" s="22">
        <v>467</v>
      </c>
      <c r="D23" s="22">
        <v>516</v>
      </c>
      <c r="E23" s="22">
        <v>470</v>
      </c>
      <c r="F23" s="22">
        <v>466</v>
      </c>
      <c r="G23" s="22">
        <v>541</v>
      </c>
      <c r="H23" s="22">
        <v>600</v>
      </c>
      <c r="I23" s="22">
        <v>658</v>
      </c>
      <c r="J23" s="22">
        <v>761</v>
      </c>
      <c r="K23" s="22">
        <v>815</v>
      </c>
      <c r="L23" s="21">
        <v>836</v>
      </c>
      <c r="M23" s="20">
        <f t="shared" si="3"/>
        <v>40.654545454545456</v>
      </c>
      <c r="N23" s="20">
        <f t="shared" si="4"/>
        <v>63.514285714285712</v>
      </c>
      <c r="O23" s="20">
        <f t="shared" si="5"/>
        <v>58.8</v>
      </c>
    </row>
    <row r="24" spans="1:15" s="5" customFormat="1" ht="12.75" x14ac:dyDescent="0.25">
      <c r="A24" s="23" t="s">
        <v>49</v>
      </c>
      <c r="B24" s="22">
        <v>756</v>
      </c>
      <c r="C24" s="22">
        <v>641</v>
      </c>
      <c r="D24" s="22">
        <v>564</v>
      </c>
      <c r="E24" s="22">
        <v>464</v>
      </c>
      <c r="F24" s="22">
        <v>444</v>
      </c>
      <c r="G24" s="22">
        <v>474</v>
      </c>
      <c r="H24" s="22">
        <v>520</v>
      </c>
      <c r="I24" s="22">
        <v>563</v>
      </c>
      <c r="J24" s="22">
        <v>566</v>
      </c>
      <c r="K24" s="22">
        <v>584</v>
      </c>
      <c r="L24" s="21">
        <v>652</v>
      </c>
      <c r="M24" s="45">
        <f t="shared" si="3"/>
        <v>-4.2545454545454549</v>
      </c>
      <c r="N24" s="20">
        <f t="shared" si="4"/>
        <v>31</v>
      </c>
      <c r="O24" s="20">
        <f t="shared" si="5"/>
        <v>28.5</v>
      </c>
    </row>
    <row r="25" spans="1:15" s="5" customFormat="1" ht="12.75" x14ac:dyDescent="0.25">
      <c r="A25" s="23" t="s">
        <v>48</v>
      </c>
      <c r="B25" s="22">
        <v>979</v>
      </c>
      <c r="C25" s="22">
        <v>956</v>
      </c>
      <c r="D25" s="22">
        <v>1077</v>
      </c>
      <c r="E25" s="22">
        <v>928</v>
      </c>
      <c r="F25" s="22">
        <v>982</v>
      </c>
      <c r="G25" s="22">
        <v>1073</v>
      </c>
      <c r="H25" s="22">
        <v>1088</v>
      </c>
      <c r="I25" s="22">
        <v>1192</v>
      </c>
      <c r="J25" s="22">
        <v>1165</v>
      </c>
      <c r="K25" s="22">
        <v>1265</v>
      </c>
      <c r="L25" s="21">
        <v>1331</v>
      </c>
      <c r="M25" s="44">
        <f t="shared" si="3"/>
        <v>35.4</v>
      </c>
      <c r="N25" s="20">
        <f t="shared" si="4"/>
        <v>51.25714285714286</v>
      </c>
      <c r="O25" s="20">
        <f t="shared" si="5"/>
        <v>51.7</v>
      </c>
    </row>
    <row r="26" spans="1:15" s="5" customFormat="1" ht="12.75" x14ac:dyDescent="0.25">
      <c r="A26" s="23" t="s">
        <v>47</v>
      </c>
      <c r="B26" s="22">
        <v>869</v>
      </c>
      <c r="C26" s="22">
        <v>931</v>
      </c>
      <c r="D26" s="22">
        <v>953</v>
      </c>
      <c r="E26" s="22">
        <v>834</v>
      </c>
      <c r="F26" s="22">
        <v>845</v>
      </c>
      <c r="G26" s="22">
        <v>904</v>
      </c>
      <c r="H26" s="22">
        <v>895</v>
      </c>
      <c r="I26" s="22">
        <v>957</v>
      </c>
      <c r="J26" s="22">
        <v>1006</v>
      </c>
      <c r="K26" s="22">
        <v>939</v>
      </c>
      <c r="L26" s="21">
        <v>905</v>
      </c>
      <c r="M26" s="20">
        <f t="shared" si="3"/>
        <v>6.0636363636363635</v>
      </c>
      <c r="N26" s="20">
        <f t="shared" si="4"/>
        <v>5.3142857142857141</v>
      </c>
      <c r="O26" s="20">
        <f t="shared" si="5"/>
        <v>-22.3</v>
      </c>
    </row>
    <row r="27" spans="1:15" s="5" customFormat="1" ht="12.75" x14ac:dyDescent="0.25">
      <c r="A27" s="23" t="s">
        <v>46</v>
      </c>
      <c r="B27" s="22">
        <v>268</v>
      </c>
      <c r="C27" s="22">
        <v>238</v>
      </c>
      <c r="D27" s="22">
        <v>207</v>
      </c>
      <c r="E27" s="22">
        <v>195</v>
      </c>
      <c r="F27" s="22">
        <v>213</v>
      </c>
      <c r="G27" s="22">
        <v>234</v>
      </c>
      <c r="H27" s="22">
        <v>256</v>
      </c>
      <c r="I27" s="22">
        <v>258</v>
      </c>
      <c r="J27" s="22">
        <v>283</v>
      </c>
      <c r="K27" s="22">
        <v>329</v>
      </c>
      <c r="L27" s="21">
        <v>369</v>
      </c>
      <c r="M27" s="20">
        <f t="shared" si="3"/>
        <v>11.50909090909091</v>
      </c>
      <c r="N27" s="20">
        <f t="shared" si="4"/>
        <v>26.257142857142856</v>
      </c>
      <c r="O27" s="20">
        <f t="shared" si="5"/>
        <v>37.9</v>
      </c>
    </row>
    <row r="28" spans="1:15" s="5" customFormat="1" ht="12.75" x14ac:dyDescent="0.25">
      <c r="A28" s="19" t="s">
        <v>45</v>
      </c>
      <c r="B28" s="18">
        <v>4386</v>
      </c>
      <c r="C28" s="18">
        <v>4202</v>
      </c>
      <c r="D28" s="18">
        <v>4408</v>
      </c>
      <c r="E28" s="18">
        <v>3989</v>
      </c>
      <c r="F28" s="18">
        <v>3991</v>
      </c>
      <c r="G28" s="18">
        <v>4344</v>
      </c>
      <c r="H28" s="18">
        <v>4488</v>
      </c>
      <c r="I28" s="18">
        <v>4779</v>
      </c>
      <c r="J28" s="18">
        <v>4890</v>
      </c>
      <c r="K28" s="18">
        <v>4919</v>
      </c>
      <c r="L28" s="17">
        <v>4939</v>
      </c>
      <c r="M28" s="16">
        <f t="shared" si="3"/>
        <v>83.236363636363635</v>
      </c>
      <c r="N28" s="16">
        <f t="shared" si="4"/>
        <v>125.11428571428571</v>
      </c>
      <c r="O28" s="16">
        <f t="shared" si="5"/>
        <v>50.9</v>
      </c>
    </row>
    <row r="29" spans="1:15" s="5" customFormat="1" ht="12.75" x14ac:dyDescent="0.25">
      <c r="A29" s="33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1"/>
    </row>
    <row r="30" spans="1:15" s="5" customFormat="1" ht="12.75" x14ac:dyDescent="0.25">
      <c r="A30" s="30" t="s">
        <v>44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8"/>
    </row>
    <row r="31" spans="1:15" s="5" customFormat="1" ht="12.75" x14ac:dyDescent="0.25">
      <c r="A31" s="27" t="s">
        <v>43</v>
      </c>
      <c r="B31" s="26">
        <v>274</v>
      </c>
      <c r="C31" s="26">
        <v>329</v>
      </c>
      <c r="D31" s="26">
        <v>305</v>
      </c>
      <c r="E31" s="26">
        <v>240</v>
      </c>
      <c r="F31" s="26">
        <v>227</v>
      </c>
      <c r="G31" s="26">
        <v>221</v>
      </c>
      <c r="H31" s="26">
        <v>213</v>
      </c>
      <c r="I31" s="26">
        <v>212</v>
      </c>
      <c r="J31" s="26">
        <v>173</v>
      </c>
      <c r="K31" s="26">
        <v>218</v>
      </c>
      <c r="L31" s="25">
        <v>247</v>
      </c>
      <c r="M31" s="24">
        <f>SLOPE(B31:L31,$B$7:$L$7)</f>
        <v>-9.5</v>
      </c>
      <c r="N31" s="24">
        <f>SLOPE(G31:L31,$G$7:$L$7)</f>
        <v>3.0285714285714285</v>
      </c>
      <c r="O31" s="24">
        <f>SLOPE(I31:L31,$I$7:$L$7)</f>
        <v>15</v>
      </c>
    </row>
    <row r="32" spans="1:15" s="5" customFormat="1" ht="12.75" x14ac:dyDescent="0.25">
      <c r="A32" s="23" t="s">
        <v>42</v>
      </c>
      <c r="B32" s="22">
        <v>596</v>
      </c>
      <c r="C32" s="22">
        <v>540</v>
      </c>
      <c r="D32" s="22">
        <v>577</v>
      </c>
      <c r="E32" s="22">
        <v>486</v>
      </c>
      <c r="F32" s="22">
        <v>399</v>
      </c>
      <c r="G32" s="22">
        <v>361</v>
      </c>
      <c r="H32" s="22">
        <v>358</v>
      </c>
      <c r="I32" s="22">
        <v>356</v>
      </c>
      <c r="J32" s="22">
        <v>418</v>
      </c>
      <c r="K32" s="22">
        <v>445</v>
      </c>
      <c r="L32" s="21">
        <v>433</v>
      </c>
      <c r="M32" s="20">
        <f>SLOPE(B32:L32,$B$7:$L$7)</f>
        <v>-17.936363636363637</v>
      </c>
      <c r="N32" s="20">
        <f>SLOPE(G32:L32,$G$7:$L$7)</f>
        <v>19.514285714285716</v>
      </c>
      <c r="O32" s="20">
        <f>SLOPE(I32:L32,$I$7:$L$7)</f>
        <v>25.8</v>
      </c>
    </row>
    <row r="33" spans="1:15" s="5" customFormat="1" ht="12.75" x14ac:dyDescent="0.25">
      <c r="A33" s="23" t="s">
        <v>41</v>
      </c>
      <c r="B33" s="22">
        <v>73</v>
      </c>
      <c r="C33" s="22">
        <v>63</v>
      </c>
      <c r="D33" s="22">
        <v>84</v>
      </c>
      <c r="E33" s="22">
        <v>79</v>
      </c>
      <c r="F33" s="22">
        <v>72</v>
      </c>
      <c r="G33" s="22">
        <v>76</v>
      </c>
      <c r="H33" s="22">
        <v>77</v>
      </c>
      <c r="I33" s="22">
        <v>91</v>
      </c>
      <c r="J33" s="22">
        <v>97</v>
      </c>
      <c r="K33" s="22">
        <v>127</v>
      </c>
      <c r="L33" s="21">
        <v>145</v>
      </c>
      <c r="M33" s="20">
        <f>SLOPE(B33:L33,$B$7:$L$7)</f>
        <v>6.2181818181818178</v>
      </c>
      <c r="N33" s="20">
        <f>SLOPE(G33:L33,$G$7:$L$7)</f>
        <v>14.314285714285715</v>
      </c>
      <c r="O33" s="20">
        <f>SLOPE(I33:L33,$I$7:$L$7)</f>
        <v>19.2</v>
      </c>
    </row>
    <row r="34" spans="1:15" s="5" customFormat="1" ht="12.75" x14ac:dyDescent="0.25">
      <c r="A34" s="43" t="s">
        <v>40</v>
      </c>
      <c r="B34" s="42">
        <v>671</v>
      </c>
      <c r="C34" s="42">
        <v>566</v>
      </c>
      <c r="D34" s="42">
        <v>555</v>
      </c>
      <c r="E34" s="42">
        <v>490</v>
      </c>
      <c r="F34" s="42">
        <v>497</v>
      </c>
      <c r="G34" s="42">
        <v>512</v>
      </c>
      <c r="H34" s="42">
        <v>501</v>
      </c>
      <c r="I34" s="42">
        <v>571</v>
      </c>
      <c r="J34" s="42">
        <v>674</v>
      </c>
      <c r="K34" s="42">
        <v>699</v>
      </c>
      <c r="L34" s="41">
        <v>706</v>
      </c>
      <c r="M34" s="20">
        <f>SLOPE(B34:L34,$B$7:$L$7)</f>
        <v>11.181818181818182</v>
      </c>
      <c r="N34" s="20">
        <f>SLOPE(G34:L34,$G$7:$L$7)</f>
        <v>47.628571428571426</v>
      </c>
      <c r="O34" s="20">
        <f>SLOPE(I34:L34,$I$7:$L$7)</f>
        <v>43</v>
      </c>
    </row>
    <row r="35" spans="1:15" s="5" customFormat="1" ht="12.75" x14ac:dyDescent="0.25">
      <c r="A35" s="19" t="s">
        <v>39</v>
      </c>
      <c r="B35" s="18">
        <v>1614</v>
      </c>
      <c r="C35" s="18">
        <v>1498</v>
      </c>
      <c r="D35" s="18">
        <v>1521</v>
      </c>
      <c r="E35" s="18">
        <v>1295</v>
      </c>
      <c r="F35" s="18">
        <v>1195</v>
      </c>
      <c r="G35" s="18">
        <v>1170</v>
      </c>
      <c r="H35" s="18">
        <v>1149</v>
      </c>
      <c r="I35" s="18">
        <v>1230</v>
      </c>
      <c r="J35" s="18">
        <v>1362</v>
      </c>
      <c r="K35" s="18">
        <v>1489</v>
      </c>
      <c r="L35" s="17">
        <v>1531</v>
      </c>
      <c r="M35" s="16">
        <f>SLOPE(B35:L35,$B$7:$L$7)</f>
        <v>-10.036363636363637</v>
      </c>
      <c r="N35" s="16">
        <f>SLOPE(G35:L35,$G$7:$L$7)</f>
        <v>84.48571428571428</v>
      </c>
      <c r="O35" s="16">
        <f>SLOPE(I35:L35,$I$7:$L$7)</f>
        <v>103</v>
      </c>
    </row>
    <row r="36" spans="1:15" s="5" customFormat="1" ht="12.75" x14ac:dyDescent="0.25">
      <c r="A36" s="33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1"/>
    </row>
    <row r="37" spans="1:15" s="5" customFormat="1" ht="12.75" x14ac:dyDescent="0.25">
      <c r="A37" s="30" t="s">
        <v>38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8"/>
    </row>
    <row r="38" spans="1:15" s="5" customFormat="1" ht="12.75" x14ac:dyDescent="0.25">
      <c r="A38" s="27" t="s">
        <v>37</v>
      </c>
      <c r="B38" s="26">
        <v>26</v>
      </c>
      <c r="C38" s="26">
        <v>51</v>
      </c>
      <c r="D38" s="26">
        <v>50</v>
      </c>
      <c r="E38" s="26">
        <v>52</v>
      </c>
      <c r="F38" s="26">
        <v>40</v>
      </c>
      <c r="G38" s="26">
        <v>50</v>
      </c>
      <c r="H38" s="26">
        <v>48</v>
      </c>
      <c r="I38" s="26">
        <v>49</v>
      </c>
      <c r="J38" s="26">
        <v>43</v>
      </c>
      <c r="K38" s="26">
        <v>65</v>
      </c>
      <c r="L38" s="25">
        <v>65</v>
      </c>
      <c r="M38" s="24">
        <f t="shared" ref="M38:M47" si="6">SLOPE(B38:L38,$B$7:$L$7)</f>
        <v>2.1090909090909089</v>
      </c>
      <c r="N38" s="24">
        <f t="shared" ref="N38:N47" si="7">SLOPE(G38:L38,$G$7:$L$7)</f>
        <v>3.4285714285714284</v>
      </c>
      <c r="O38" s="24">
        <f t="shared" ref="O38:O47" si="8">SLOPE(I38:L38,$I$7:$L$7)</f>
        <v>7</v>
      </c>
    </row>
    <row r="39" spans="1:15" s="5" customFormat="1" ht="12.75" x14ac:dyDescent="0.25">
      <c r="A39" s="43" t="s">
        <v>36</v>
      </c>
      <c r="B39" s="42">
        <v>370</v>
      </c>
      <c r="C39" s="42">
        <v>388</v>
      </c>
      <c r="D39" s="42">
        <v>451</v>
      </c>
      <c r="E39" s="42">
        <v>463</v>
      </c>
      <c r="F39" s="42">
        <v>453</v>
      </c>
      <c r="G39" s="42">
        <v>450</v>
      </c>
      <c r="H39" s="42">
        <v>431</v>
      </c>
      <c r="I39" s="42">
        <v>479</v>
      </c>
      <c r="J39" s="42">
        <v>492</v>
      </c>
      <c r="K39" s="42">
        <v>544</v>
      </c>
      <c r="L39" s="41">
        <v>587</v>
      </c>
      <c r="M39" s="20">
        <f t="shared" si="6"/>
        <v>16.745454545454546</v>
      </c>
      <c r="N39" s="20">
        <f t="shared" si="7"/>
        <v>29.62857142857143</v>
      </c>
      <c r="O39" s="20">
        <f t="shared" si="8"/>
        <v>37.6</v>
      </c>
    </row>
    <row r="40" spans="1:15" s="5" customFormat="1" ht="12.75" x14ac:dyDescent="0.25">
      <c r="A40" s="23" t="s">
        <v>35</v>
      </c>
      <c r="B40" s="35">
        <v>128</v>
      </c>
      <c r="C40" s="35">
        <v>153</v>
      </c>
      <c r="D40" s="35">
        <v>184</v>
      </c>
      <c r="E40" s="35">
        <v>223</v>
      </c>
      <c r="F40" s="35">
        <v>219</v>
      </c>
      <c r="G40" s="35">
        <v>216</v>
      </c>
      <c r="H40" s="35">
        <v>216</v>
      </c>
      <c r="I40" s="35">
        <v>249</v>
      </c>
      <c r="J40" s="35">
        <v>259</v>
      </c>
      <c r="K40" s="35">
        <v>255</v>
      </c>
      <c r="L40" s="34">
        <v>235</v>
      </c>
      <c r="M40" s="20">
        <f t="shared" si="6"/>
        <v>11.063636363636364</v>
      </c>
      <c r="N40" s="20">
        <f t="shared" si="7"/>
        <v>6.3428571428571425</v>
      </c>
      <c r="O40" s="20">
        <f t="shared" si="8"/>
        <v>-4.5999999999999996</v>
      </c>
    </row>
    <row r="41" spans="1:15" s="5" customFormat="1" ht="12.75" x14ac:dyDescent="0.25">
      <c r="A41" s="23" t="s">
        <v>34</v>
      </c>
      <c r="B41" s="22">
        <v>215</v>
      </c>
      <c r="C41" s="22">
        <v>218</v>
      </c>
      <c r="D41" s="22">
        <v>280</v>
      </c>
      <c r="E41" s="22">
        <v>285</v>
      </c>
      <c r="F41" s="22">
        <v>309</v>
      </c>
      <c r="G41" s="22">
        <v>313</v>
      </c>
      <c r="H41" s="22">
        <v>327</v>
      </c>
      <c r="I41" s="22">
        <v>392</v>
      </c>
      <c r="J41" s="22">
        <v>414</v>
      </c>
      <c r="K41" s="22">
        <v>494</v>
      </c>
      <c r="L41" s="21">
        <v>465</v>
      </c>
      <c r="M41" s="20">
        <f t="shared" si="6"/>
        <v>27.163636363636364</v>
      </c>
      <c r="N41" s="20">
        <f t="shared" si="7"/>
        <v>36.657142857142858</v>
      </c>
      <c r="O41" s="20">
        <f t="shared" si="8"/>
        <v>29.9</v>
      </c>
    </row>
    <row r="42" spans="1:15" s="5" customFormat="1" ht="12.75" x14ac:dyDescent="0.25">
      <c r="A42" s="23" t="s">
        <v>33</v>
      </c>
      <c r="B42" s="22">
        <v>1355</v>
      </c>
      <c r="C42" s="22">
        <v>1446</v>
      </c>
      <c r="D42" s="22">
        <v>1355</v>
      </c>
      <c r="E42" s="22">
        <v>1148</v>
      </c>
      <c r="F42" s="22">
        <v>1012</v>
      </c>
      <c r="G42" s="22">
        <v>948</v>
      </c>
      <c r="H42" s="22">
        <v>891</v>
      </c>
      <c r="I42" s="22">
        <v>1178</v>
      </c>
      <c r="J42" s="22">
        <v>1215</v>
      </c>
      <c r="K42" s="40">
        <v>1262</v>
      </c>
      <c r="L42" s="39">
        <v>1247</v>
      </c>
      <c r="M42" s="20">
        <f t="shared" si="6"/>
        <v>-15.972727272727273</v>
      </c>
      <c r="N42" s="20">
        <f t="shared" si="7"/>
        <v>75.571428571428569</v>
      </c>
      <c r="O42" s="20">
        <f t="shared" si="8"/>
        <v>25.4</v>
      </c>
    </row>
    <row r="43" spans="1:15" s="5" customFormat="1" ht="12.75" x14ac:dyDescent="0.25">
      <c r="A43" s="23" t="s">
        <v>32</v>
      </c>
      <c r="B43" s="22">
        <v>1091</v>
      </c>
      <c r="C43" s="22">
        <v>1017</v>
      </c>
      <c r="D43" s="22">
        <v>1096</v>
      </c>
      <c r="E43" s="22">
        <v>1103</v>
      </c>
      <c r="F43" s="22">
        <v>1080</v>
      </c>
      <c r="G43" s="22">
        <v>980</v>
      </c>
      <c r="H43" s="22">
        <v>922</v>
      </c>
      <c r="I43" s="22">
        <v>993</v>
      </c>
      <c r="J43" s="22">
        <v>1010</v>
      </c>
      <c r="K43" s="40">
        <v>1056</v>
      </c>
      <c r="L43" s="39">
        <v>1018</v>
      </c>
      <c r="M43" s="20">
        <f t="shared" si="6"/>
        <v>-7.6818181818181817</v>
      </c>
      <c r="N43" s="20">
        <f t="shared" si="7"/>
        <v>17.399999999999999</v>
      </c>
      <c r="O43" s="20">
        <f t="shared" si="8"/>
        <v>12.1</v>
      </c>
    </row>
    <row r="44" spans="1:15" s="5" customFormat="1" ht="12.75" x14ac:dyDescent="0.25">
      <c r="A44" s="23" t="s">
        <v>75</v>
      </c>
      <c r="B44" s="22">
        <v>521</v>
      </c>
      <c r="C44" s="22">
        <v>504</v>
      </c>
      <c r="D44" s="22">
        <v>521</v>
      </c>
      <c r="E44" s="22">
        <v>493</v>
      </c>
      <c r="F44" s="22">
        <v>586</v>
      </c>
      <c r="G44" s="22">
        <v>677</v>
      </c>
      <c r="H44" s="22">
        <v>683</v>
      </c>
      <c r="I44" s="22">
        <v>533</v>
      </c>
      <c r="J44" s="22">
        <v>537</v>
      </c>
      <c r="K44" s="40">
        <v>513</v>
      </c>
      <c r="L44" s="39">
        <v>491</v>
      </c>
      <c r="M44" s="20">
        <f t="shared" si="6"/>
        <v>1.009090909090909</v>
      </c>
      <c r="N44" s="20">
        <f t="shared" si="7"/>
        <v>-41.028571428571432</v>
      </c>
      <c r="O44" s="20">
        <f t="shared" si="8"/>
        <v>-15</v>
      </c>
    </row>
    <row r="45" spans="1:15" s="5" customFormat="1" ht="12.75" x14ac:dyDescent="0.25">
      <c r="A45" s="23" t="s">
        <v>31</v>
      </c>
      <c r="B45" s="22">
        <v>155</v>
      </c>
      <c r="C45" s="22">
        <v>143</v>
      </c>
      <c r="D45" s="22">
        <v>146</v>
      </c>
      <c r="E45" s="22">
        <v>162</v>
      </c>
      <c r="F45" s="22">
        <v>249</v>
      </c>
      <c r="G45" s="22">
        <v>341</v>
      </c>
      <c r="H45" s="22">
        <v>447</v>
      </c>
      <c r="I45" s="22">
        <v>513</v>
      </c>
      <c r="J45" s="22">
        <v>503</v>
      </c>
      <c r="K45" s="22">
        <v>475</v>
      </c>
      <c r="L45" s="21">
        <v>500</v>
      </c>
      <c r="M45" s="20">
        <f t="shared" si="6"/>
        <v>45.672727272727272</v>
      </c>
      <c r="N45" s="20">
        <f t="shared" si="7"/>
        <v>24.828571428571429</v>
      </c>
      <c r="O45" s="20">
        <f t="shared" si="8"/>
        <v>-6.7</v>
      </c>
    </row>
    <row r="46" spans="1:15" s="5" customFormat="1" ht="12.75" x14ac:dyDescent="0.25">
      <c r="A46" s="23" t="s">
        <v>30</v>
      </c>
      <c r="B46" s="22">
        <v>1123</v>
      </c>
      <c r="C46" s="22">
        <v>1169</v>
      </c>
      <c r="D46" s="22">
        <v>1315</v>
      </c>
      <c r="E46" s="22">
        <v>1237</v>
      </c>
      <c r="F46" s="22">
        <v>1130</v>
      </c>
      <c r="G46" s="22">
        <v>1134</v>
      </c>
      <c r="H46" s="22">
        <v>1101</v>
      </c>
      <c r="I46" s="22">
        <v>1212</v>
      </c>
      <c r="J46" s="22">
        <v>1155</v>
      </c>
      <c r="K46" s="22">
        <v>1177</v>
      </c>
      <c r="L46" s="21">
        <v>1189</v>
      </c>
      <c r="M46" s="20">
        <f t="shared" si="6"/>
        <v>-1.790909090909091</v>
      </c>
      <c r="N46" s="20">
        <f t="shared" si="7"/>
        <v>12.742857142857142</v>
      </c>
      <c r="O46" s="20">
        <f t="shared" si="8"/>
        <v>-4.7</v>
      </c>
    </row>
    <row r="47" spans="1:15" s="5" customFormat="1" ht="12.75" x14ac:dyDescent="0.25">
      <c r="A47" s="19" t="s">
        <v>29</v>
      </c>
      <c r="B47" s="18">
        <v>4984</v>
      </c>
      <c r="C47" s="18">
        <v>5089</v>
      </c>
      <c r="D47" s="18">
        <v>5398</v>
      </c>
      <c r="E47" s="18">
        <v>5166</v>
      </c>
      <c r="F47" s="18">
        <v>5078</v>
      </c>
      <c r="G47" s="18">
        <v>5109</v>
      </c>
      <c r="H47" s="18">
        <v>5066</v>
      </c>
      <c r="I47" s="18">
        <v>5598</v>
      </c>
      <c r="J47" s="18">
        <v>5628</v>
      </c>
      <c r="K47" s="18">
        <v>5841</v>
      </c>
      <c r="L47" s="17">
        <v>5797</v>
      </c>
      <c r="M47" s="16">
        <f t="shared" si="6"/>
        <v>78.318181818181813</v>
      </c>
      <c r="N47" s="16">
        <f t="shared" si="7"/>
        <v>165.57142857142858</v>
      </c>
      <c r="O47" s="16">
        <f t="shared" si="8"/>
        <v>81</v>
      </c>
    </row>
    <row r="48" spans="1:15" s="5" customFormat="1" ht="12.75" x14ac:dyDescent="0.25">
      <c r="A48" s="33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1"/>
    </row>
    <row r="49" spans="1:15" s="5" customFormat="1" ht="12.75" x14ac:dyDescent="0.25">
      <c r="A49" s="30" t="s">
        <v>28</v>
      </c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8"/>
    </row>
    <row r="50" spans="1:15" s="5" customFormat="1" ht="12.75" x14ac:dyDescent="0.25">
      <c r="A50" s="38" t="s">
        <v>27</v>
      </c>
      <c r="B50" s="37">
        <v>504</v>
      </c>
      <c r="C50" s="37">
        <v>482</v>
      </c>
      <c r="D50" s="37">
        <v>501</v>
      </c>
      <c r="E50" s="37">
        <v>509</v>
      </c>
      <c r="F50" s="37">
        <v>476</v>
      </c>
      <c r="G50" s="37">
        <v>490</v>
      </c>
      <c r="H50" s="37">
        <v>448</v>
      </c>
      <c r="I50" s="37">
        <v>488</v>
      </c>
      <c r="J50" s="37">
        <v>488</v>
      </c>
      <c r="K50" s="37">
        <v>548</v>
      </c>
      <c r="L50" s="36">
        <v>556</v>
      </c>
      <c r="M50" s="24">
        <f t="shared" ref="M50:M55" si="9">SLOPE(B50:L50,$B$7:$L$7)</f>
        <v>3.7727272727272729</v>
      </c>
      <c r="N50" s="24">
        <f t="shared" ref="N50:N55" si="10">SLOPE(G50:L50,$G$7:$L$7)</f>
        <v>18</v>
      </c>
      <c r="O50" s="24">
        <f t="shared" ref="O50:O55" si="11">SLOPE(I50:L50,$I$7:$L$7)</f>
        <v>26.4</v>
      </c>
    </row>
    <row r="51" spans="1:15" s="5" customFormat="1" ht="12.75" x14ac:dyDescent="0.25">
      <c r="A51" s="23" t="s">
        <v>26</v>
      </c>
      <c r="B51" s="22">
        <v>557</v>
      </c>
      <c r="C51" s="22">
        <v>509</v>
      </c>
      <c r="D51" s="22">
        <v>536</v>
      </c>
      <c r="E51" s="22">
        <v>479</v>
      </c>
      <c r="F51" s="22">
        <v>485</v>
      </c>
      <c r="G51" s="22">
        <v>509</v>
      </c>
      <c r="H51" s="22">
        <v>507</v>
      </c>
      <c r="I51" s="22">
        <v>543</v>
      </c>
      <c r="J51" s="22">
        <v>535</v>
      </c>
      <c r="K51" s="22">
        <v>547</v>
      </c>
      <c r="L51" s="21">
        <v>541</v>
      </c>
      <c r="M51" s="20">
        <f t="shared" si="9"/>
        <v>1.990909090909091</v>
      </c>
      <c r="N51" s="20">
        <f t="shared" si="10"/>
        <v>7.7714285714285714</v>
      </c>
      <c r="O51" s="20">
        <f t="shared" si="11"/>
        <v>0.6</v>
      </c>
    </row>
    <row r="52" spans="1:15" s="5" customFormat="1" ht="12.75" x14ac:dyDescent="0.25">
      <c r="A52" s="23" t="s">
        <v>25</v>
      </c>
      <c r="B52" s="35">
        <v>17</v>
      </c>
      <c r="C52" s="35">
        <v>25</v>
      </c>
      <c r="D52" s="35">
        <v>34</v>
      </c>
      <c r="E52" s="35">
        <v>38</v>
      </c>
      <c r="F52" s="35">
        <v>35</v>
      </c>
      <c r="G52" s="35">
        <v>32</v>
      </c>
      <c r="H52" s="35">
        <v>19</v>
      </c>
      <c r="I52" s="35">
        <v>20</v>
      </c>
      <c r="J52" s="35">
        <v>18</v>
      </c>
      <c r="K52" s="35">
        <v>16</v>
      </c>
      <c r="L52" s="34">
        <v>18</v>
      </c>
      <c r="M52" s="20">
        <f t="shared" si="9"/>
        <v>-1.1909090909090909</v>
      </c>
      <c r="N52" s="20">
        <f t="shared" si="10"/>
        <v>-2.3142857142857145</v>
      </c>
      <c r="O52" s="20">
        <f t="shared" si="11"/>
        <v>-0.8</v>
      </c>
    </row>
    <row r="53" spans="1:15" s="5" customFormat="1" ht="12.75" x14ac:dyDescent="0.25">
      <c r="A53" s="23" t="s">
        <v>24</v>
      </c>
      <c r="B53" s="22">
        <v>418</v>
      </c>
      <c r="C53" s="22">
        <v>415</v>
      </c>
      <c r="D53" s="22">
        <v>423</v>
      </c>
      <c r="E53" s="22">
        <v>388</v>
      </c>
      <c r="F53" s="22">
        <v>316</v>
      </c>
      <c r="G53" s="22">
        <v>287</v>
      </c>
      <c r="H53" s="22">
        <v>270</v>
      </c>
      <c r="I53" s="22">
        <v>256</v>
      </c>
      <c r="J53" s="22">
        <v>248</v>
      </c>
      <c r="K53" s="22">
        <v>253</v>
      </c>
      <c r="L53" s="21">
        <v>282</v>
      </c>
      <c r="M53" s="20">
        <f t="shared" si="9"/>
        <v>-19.663636363636364</v>
      </c>
      <c r="N53" s="20">
        <f t="shared" si="10"/>
        <v>-2.4</v>
      </c>
      <c r="O53" s="20">
        <f t="shared" si="11"/>
        <v>8.3000000000000007</v>
      </c>
    </row>
    <row r="54" spans="1:15" s="5" customFormat="1" ht="12.75" x14ac:dyDescent="0.25">
      <c r="A54" s="23" t="s">
        <v>23</v>
      </c>
      <c r="B54" s="22">
        <v>286</v>
      </c>
      <c r="C54" s="22">
        <v>287</v>
      </c>
      <c r="D54" s="22">
        <v>294</v>
      </c>
      <c r="E54" s="22">
        <v>251</v>
      </c>
      <c r="F54" s="22">
        <v>250</v>
      </c>
      <c r="G54" s="22">
        <v>227</v>
      </c>
      <c r="H54" s="22">
        <v>217</v>
      </c>
      <c r="I54" s="22">
        <v>227</v>
      </c>
      <c r="J54" s="22">
        <v>222</v>
      </c>
      <c r="K54" s="22">
        <v>206</v>
      </c>
      <c r="L54" s="21">
        <v>215</v>
      </c>
      <c r="M54" s="20">
        <f t="shared" si="9"/>
        <v>-8.8727272727272712</v>
      </c>
      <c r="N54" s="20">
        <f t="shared" si="10"/>
        <v>-2.8</v>
      </c>
      <c r="O54" s="20">
        <f t="shared" si="11"/>
        <v>-5.2</v>
      </c>
    </row>
    <row r="55" spans="1:15" s="5" customFormat="1" ht="12.75" x14ac:dyDescent="0.25">
      <c r="A55" s="19" t="s">
        <v>22</v>
      </c>
      <c r="B55" s="18">
        <v>1782</v>
      </c>
      <c r="C55" s="18">
        <v>1718</v>
      </c>
      <c r="D55" s="18">
        <v>1788</v>
      </c>
      <c r="E55" s="18">
        <v>1665</v>
      </c>
      <c r="F55" s="18">
        <v>1562</v>
      </c>
      <c r="G55" s="18">
        <v>1545</v>
      </c>
      <c r="H55" s="18">
        <v>1461</v>
      </c>
      <c r="I55" s="18">
        <v>1534</v>
      </c>
      <c r="J55" s="18">
        <v>1511</v>
      </c>
      <c r="K55" s="18">
        <v>1570</v>
      </c>
      <c r="L55" s="17">
        <v>1612</v>
      </c>
      <c r="M55" s="16">
        <f t="shared" si="9"/>
        <v>-23.963636363636365</v>
      </c>
      <c r="N55" s="16">
        <f t="shared" si="10"/>
        <v>18.257142857142856</v>
      </c>
      <c r="O55" s="16">
        <f t="shared" si="11"/>
        <v>29.3</v>
      </c>
    </row>
    <row r="56" spans="1:15" s="5" customFormat="1" ht="12.75" x14ac:dyDescent="0.25">
      <c r="A56" s="33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1"/>
    </row>
    <row r="57" spans="1:15" s="5" customFormat="1" ht="12.75" x14ac:dyDescent="0.25">
      <c r="A57" s="30" t="s">
        <v>21</v>
      </c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8"/>
    </row>
    <row r="58" spans="1:15" s="5" customFormat="1" ht="12.75" x14ac:dyDescent="0.25">
      <c r="A58" s="19" t="s">
        <v>20</v>
      </c>
      <c r="B58" s="18">
        <v>881</v>
      </c>
      <c r="C58" s="18">
        <v>962</v>
      </c>
      <c r="D58" s="18">
        <v>963</v>
      </c>
      <c r="E58" s="18">
        <v>963</v>
      </c>
      <c r="F58" s="18">
        <v>941</v>
      </c>
      <c r="G58" s="18">
        <v>985</v>
      </c>
      <c r="H58" s="18">
        <v>1091</v>
      </c>
      <c r="I58" s="18">
        <v>1187</v>
      </c>
      <c r="J58" s="18">
        <v>1293</v>
      </c>
      <c r="K58" s="18">
        <v>1178</v>
      </c>
      <c r="L58" s="18">
        <v>1023</v>
      </c>
      <c r="M58" s="10">
        <f>SLOPE(B58:L58,$B$7:$L$7)</f>
        <v>28.745454545454546</v>
      </c>
      <c r="N58" s="10">
        <f>SLOPE(G58:L58,$G$7:$L$7)</f>
        <v>15.914285714285715</v>
      </c>
      <c r="O58" s="10">
        <f>SLOPE(I58:L58,$I$7:$L$7)</f>
        <v>-60.7</v>
      </c>
    </row>
    <row r="59" spans="1:15" s="5" customFormat="1" ht="12.75" x14ac:dyDescent="0.25">
      <c r="A59" s="33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1"/>
    </row>
    <row r="60" spans="1:15" s="5" customFormat="1" ht="12.75" x14ac:dyDescent="0.25">
      <c r="A60" s="30" t="s">
        <v>81</v>
      </c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8"/>
    </row>
    <row r="61" spans="1:15" s="5" customFormat="1" ht="12.75" x14ac:dyDescent="0.25">
      <c r="A61" s="27" t="s">
        <v>19</v>
      </c>
      <c r="B61" s="26">
        <v>119</v>
      </c>
      <c r="C61" s="26">
        <v>133</v>
      </c>
      <c r="D61" s="26">
        <v>155</v>
      </c>
      <c r="E61" s="26">
        <v>155</v>
      </c>
      <c r="F61" s="26">
        <v>162</v>
      </c>
      <c r="G61" s="26">
        <v>198</v>
      </c>
      <c r="H61" s="26">
        <v>192</v>
      </c>
      <c r="I61" s="26">
        <v>192</v>
      </c>
      <c r="J61" s="26">
        <v>199</v>
      </c>
      <c r="K61" s="26">
        <v>214</v>
      </c>
      <c r="L61" s="25">
        <v>235</v>
      </c>
      <c r="M61" s="24">
        <f t="shared" ref="M61:M71" si="12">SLOPE(B61:L61,$B$7:$L$7)</f>
        <v>10.363636363636363</v>
      </c>
      <c r="N61" s="24">
        <f t="shared" ref="N61:N71" si="13">SLOPE(G61:L61,$G$7:$L$7)</f>
        <v>7.371428571428571</v>
      </c>
      <c r="O61" s="24">
        <f t="shared" ref="O61:O71" si="14">SLOPE(I61:L61,$I$7:$L$7)</f>
        <v>14.4</v>
      </c>
    </row>
    <row r="62" spans="1:15" s="5" customFormat="1" ht="12.75" x14ac:dyDescent="0.25">
      <c r="A62" s="23" t="s">
        <v>18</v>
      </c>
      <c r="B62" s="22">
        <v>354</v>
      </c>
      <c r="C62" s="22">
        <v>331</v>
      </c>
      <c r="D62" s="22">
        <v>329</v>
      </c>
      <c r="E62" s="22">
        <v>320</v>
      </c>
      <c r="F62" s="22">
        <v>378</v>
      </c>
      <c r="G62" s="22">
        <v>429</v>
      </c>
      <c r="H62" s="22">
        <v>421</v>
      </c>
      <c r="I62" s="22">
        <v>463</v>
      </c>
      <c r="J62" s="22">
        <v>384</v>
      </c>
      <c r="K62" s="22">
        <v>449</v>
      </c>
      <c r="L62" s="21">
        <v>499</v>
      </c>
      <c r="M62" s="20">
        <f t="shared" si="12"/>
        <v>15.372727272727275</v>
      </c>
      <c r="N62" s="20">
        <f t="shared" si="13"/>
        <v>10.142857142857142</v>
      </c>
      <c r="O62" s="20">
        <f t="shared" si="14"/>
        <v>17.3</v>
      </c>
    </row>
    <row r="63" spans="1:15" s="5" customFormat="1" ht="12.75" x14ac:dyDescent="0.25">
      <c r="A63" s="23" t="s">
        <v>17</v>
      </c>
      <c r="B63" s="22">
        <v>118</v>
      </c>
      <c r="C63" s="22">
        <v>129</v>
      </c>
      <c r="D63" s="22">
        <v>123</v>
      </c>
      <c r="E63" s="22">
        <v>142</v>
      </c>
      <c r="F63" s="22">
        <v>160</v>
      </c>
      <c r="G63" s="22">
        <v>180</v>
      </c>
      <c r="H63" s="22">
        <v>211</v>
      </c>
      <c r="I63" s="22">
        <v>200</v>
      </c>
      <c r="J63" s="22">
        <v>186</v>
      </c>
      <c r="K63" s="22">
        <v>199</v>
      </c>
      <c r="L63" s="21">
        <v>230</v>
      </c>
      <c r="M63" s="20">
        <f t="shared" si="12"/>
        <v>10.872727272727273</v>
      </c>
      <c r="N63" s="20">
        <f t="shared" si="13"/>
        <v>5.7142857142857144</v>
      </c>
      <c r="O63" s="20">
        <f t="shared" si="14"/>
        <v>10.3</v>
      </c>
    </row>
    <row r="64" spans="1:15" s="5" customFormat="1" ht="12.75" x14ac:dyDescent="0.25">
      <c r="A64" s="23" t="s">
        <v>16</v>
      </c>
      <c r="B64" s="22">
        <v>335</v>
      </c>
      <c r="C64" s="22">
        <v>318</v>
      </c>
      <c r="D64" s="22">
        <v>346</v>
      </c>
      <c r="E64" s="22">
        <v>384</v>
      </c>
      <c r="F64" s="22">
        <v>382</v>
      </c>
      <c r="G64" s="22">
        <v>395</v>
      </c>
      <c r="H64" s="22">
        <v>433</v>
      </c>
      <c r="I64" s="22">
        <v>422</v>
      </c>
      <c r="J64" s="22">
        <v>420</v>
      </c>
      <c r="K64" s="22">
        <v>486</v>
      </c>
      <c r="L64" s="21">
        <v>517</v>
      </c>
      <c r="M64" s="20">
        <f t="shared" si="12"/>
        <v>17.554545454545451</v>
      </c>
      <c r="N64" s="20">
        <f t="shared" si="13"/>
        <v>21.914285714285715</v>
      </c>
      <c r="O64" s="20">
        <f t="shared" si="14"/>
        <v>35.1</v>
      </c>
    </row>
    <row r="65" spans="1:15" s="5" customFormat="1" ht="12.75" x14ac:dyDescent="0.25">
      <c r="A65" s="23" t="s">
        <v>15</v>
      </c>
      <c r="B65" s="22">
        <v>229</v>
      </c>
      <c r="C65" s="22">
        <v>247</v>
      </c>
      <c r="D65" s="22">
        <v>258</v>
      </c>
      <c r="E65" s="22">
        <v>261</v>
      </c>
      <c r="F65" s="22">
        <v>234</v>
      </c>
      <c r="G65" s="22">
        <v>246</v>
      </c>
      <c r="H65" s="22">
        <v>259</v>
      </c>
      <c r="I65" s="22">
        <v>308</v>
      </c>
      <c r="J65" s="22">
        <v>294</v>
      </c>
      <c r="K65" s="22">
        <v>323</v>
      </c>
      <c r="L65" s="21">
        <v>335</v>
      </c>
      <c r="M65" s="20">
        <f t="shared" si="12"/>
        <v>9.6454545454545446</v>
      </c>
      <c r="N65" s="20">
        <f t="shared" si="13"/>
        <v>17.8</v>
      </c>
      <c r="O65" s="20">
        <f t="shared" si="14"/>
        <v>11</v>
      </c>
    </row>
    <row r="66" spans="1:15" s="5" customFormat="1" ht="12.75" x14ac:dyDescent="0.25">
      <c r="A66" s="23" t="s">
        <v>14</v>
      </c>
      <c r="B66" s="22">
        <v>188</v>
      </c>
      <c r="C66" s="22">
        <v>201</v>
      </c>
      <c r="D66" s="22">
        <v>220</v>
      </c>
      <c r="E66" s="22">
        <v>215</v>
      </c>
      <c r="F66" s="22">
        <v>233</v>
      </c>
      <c r="G66" s="22">
        <v>270</v>
      </c>
      <c r="H66" s="22">
        <v>262</v>
      </c>
      <c r="I66" s="22">
        <v>243</v>
      </c>
      <c r="J66" s="22">
        <v>227</v>
      </c>
      <c r="K66" s="22">
        <v>246</v>
      </c>
      <c r="L66" s="21">
        <v>233</v>
      </c>
      <c r="M66" s="20">
        <f t="shared" si="12"/>
        <v>4.6454545454545446</v>
      </c>
      <c r="N66" s="20">
        <f t="shared" si="13"/>
        <v>-7.1142857142857139</v>
      </c>
      <c r="O66" s="20">
        <f t="shared" si="14"/>
        <v>-1.1000000000000001</v>
      </c>
    </row>
    <row r="67" spans="1:15" s="5" customFormat="1" ht="12.75" x14ac:dyDescent="0.25">
      <c r="A67" s="23" t="s">
        <v>13</v>
      </c>
      <c r="B67" s="22">
        <v>78</v>
      </c>
      <c r="C67" s="22">
        <v>68</v>
      </c>
      <c r="D67" s="22">
        <v>60</v>
      </c>
      <c r="E67" s="22">
        <v>59</v>
      </c>
      <c r="F67" s="22">
        <v>76</v>
      </c>
      <c r="G67" s="22">
        <v>94</v>
      </c>
      <c r="H67" s="22">
        <v>102</v>
      </c>
      <c r="I67" s="22">
        <v>97</v>
      </c>
      <c r="J67" s="22">
        <v>94</v>
      </c>
      <c r="K67" s="22">
        <v>96</v>
      </c>
      <c r="L67" s="21">
        <v>102</v>
      </c>
      <c r="M67" s="20">
        <f t="shared" si="12"/>
        <v>3.9636363636363638</v>
      </c>
      <c r="N67" s="20">
        <f t="shared" si="13"/>
        <v>0.54285714285714282</v>
      </c>
      <c r="O67" s="20">
        <f t="shared" si="14"/>
        <v>1.7</v>
      </c>
    </row>
    <row r="68" spans="1:15" s="5" customFormat="1" ht="12.75" x14ac:dyDescent="0.25">
      <c r="A68" s="23" t="s">
        <v>12</v>
      </c>
      <c r="B68" s="22">
        <v>254</v>
      </c>
      <c r="C68" s="22">
        <v>255</v>
      </c>
      <c r="D68" s="22">
        <v>285</v>
      </c>
      <c r="E68" s="22">
        <v>269</v>
      </c>
      <c r="F68" s="22">
        <v>268</v>
      </c>
      <c r="G68" s="22">
        <v>277</v>
      </c>
      <c r="H68" s="22">
        <v>293</v>
      </c>
      <c r="I68" s="22">
        <v>337</v>
      </c>
      <c r="J68" s="22">
        <v>327</v>
      </c>
      <c r="K68" s="22">
        <v>363</v>
      </c>
      <c r="L68" s="21">
        <v>426</v>
      </c>
      <c r="M68" s="20">
        <f t="shared" si="12"/>
        <v>14.354545454545452</v>
      </c>
      <c r="N68" s="20">
        <f t="shared" si="13"/>
        <v>27</v>
      </c>
      <c r="O68" s="20">
        <f t="shared" si="14"/>
        <v>30.3</v>
      </c>
    </row>
    <row r="69" spans="1:15" s="5" customFormat="1" ht="12.75" x14ac:dyDescent="0.25">
      <c r="A69" s="23" t="s">
        <v>11</v>
      </c>
      <c r="B69" s="22">
        <v>1248</v>
      </c>
      <c r="C69" s="22">
        <v>1216</v>
      </c>
      <c r="D69" s="22">
        <v>1370</v>
      </c>
      <c r="E69" s="22">
        <v>1249</v>
      </c>
      <c r="F69" s="22">
        <v>1219</v>
      </c>
      <c r="G69" s="22">
        <v>1115</v>
      </c>
      <c r="H69" s="22">
        <v>922</v>
      </c>
      <c r="I69" s="22">
        <v>885</v>
      </c>
      <c r="J69" s="22">
        <v>850</v>
      </c>
      <c r="K69" s="22">
        <v>995</v>
      </c>
      <c r="L69" s="21">
        <v>1274</v>
      </c>
      <c r="M69" s="20">
        <f t="shared" si="12"/>
        <v>-30.354545454545455</v>
      </c>
      <c r="N69" s="20">
        <f t="shared" si="13"/>
        <v>27.971428571428568</v>
      </c>
      <c r="O69" s="20">
        <f t="shared" si="14"/>
        <v>131.19999999999999</v>
      </c>
    </row>
    <row r="70" spans="1:15" s="5" customFormat="1" ht="12.75" x14ac:dyDescent="0.25">
      <c r="A70" s="23" t="s">
        <v>10</v>
      </c>
      <c r="B70" s="22">
        <v>81</v>
      </c>
      <c r="C70" s="22">
        <v>76</v>
      </c>
      <c r="D70" s="22">
        <v>80</v>
      </c>
      <c r="E70" s="22">
        <v>68</v>
      </c>
      <c r="F70" s="22">
        <v>76</v>
      </c>
      <c r="G70" s="22">
        <v>84</v>
      </c>
      <c r="H70" s="22">
        <v>76</v>
      </c>
      <c r="I70" s="22">
        <v>107</v>
      </c>
      <c r="J70" s="22">
        <v>102</v>
      </c>
      <c r="K70" s="22">
        <v>101</v>
      </c>
      <c r="L70" s="21">
        <v>112</v>
      </c>
      <c r="M70" s="20">
        <f t="shared" si="12"/>
        <v>3.6272727272727265</v>
      </c>
      <c r="N70" s="20">
        <f t="shared" si="13"/>
        <v>6</v>
      </c>
      <c r="O70" s="20">
        <f t="shared" si="14"/>
        <v>1.4</v>
      </c>
    </row>
    <row r="71" spans="1:15" s="5" customFormat="1" ht="12.75" x14ac:dyDescent="0.25">
      <c r="A71" s="19" t="s">
        <v>87</v>
      </c>
      <c r="B71" s="18">
        <v>3356</v>
      </c>
      <c r="C71" s="18">
        <v>3369</v>
      </c>
      <c r="D71" s="18">
        <v>3226</v>
      </c>
      <c r="E71" s="18">
        <v>3122</v>
      </c>
      <c r="F71" s="18">
        <v>3188</v>
      </c>
      <c r="G71" s="18">
        <v>3288</v>
      </c>
      <c r="H71" s="18">
        <v>3171</v>
      </c>
      <c r="I71" s="18">
        <v>3254</v>
      </c>
      <c r="J71" s="18">
        <v>3083</v>
      </c>
      <c r="K71" s="18">
        <v>3472</v>
      </c>
      <c r="L71" s="17">
        <v>3963</v>
      </c>
      <c r="M71" s="16">
        <f t="shared" si="12"/>
        <v>29.681818181818183</v>
      </c>
      <c r="N71" s="16">
        <f t="shared" si="13"/>
        <v>117.34285714285714</v>
      </c>
      <c r="O71" s="16">
        <f t="shared" si="14"/>
        <v>251.6</v>
      </c>
    </row>
    <row r="72" spans="1:15" s="5" customFormat="1" ht="12.75" x14ac:dyDescent="0.25">
      <c r="A72" s="33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1"/>
    </row>
    <row r="73" spans="1:15" s="5" customFormat="1" ht="12.75" x14ac:dyDescent="0.25">
      <c r="A73" s="30" t="s">
        <v>9</v>
      </c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8"/>
    </row>
    <row r="74" spans="1:15" s="5" customFormat="1" ht="12.75" x14ac:dyDescent="0.25">
      <c r="A74" s="27" t="s">
        <v>8</v>
      </c>
      <c r="B74" s="26">
        <v>1186</v>
      </c>
      <c r="C74" s="26">
        <v>1199</v>
      </c>
      <c r="D74" s="26">
        <v>1291</v>
      </c>
      <c r="E74" s="26">
        <v>1287</v>
      </c>
      <c r="F74" s="26">
        <v>1156</v>
      </c>
      <c r="G74" s="26">
        <v>1222</v>
      </c>
      <c r="H74" s="26">
        <v>1232</v>
      </c>
      <c r="I74" s="26">
        <v>1289</v>
      </c>
      <c r="J74" s="26">
        <v>1197</v>
      </c>
      <c r="K74" s="26">
        <v>1377</v>
      </c>
      <c r="L74" s="25">
        <v>1449</v>
      </c>
      <c r="M74" s="24">
        <f t="shared" ref="M74:M81" si="15">SLOPE(B74:L74,$B$7:$L$7)</f>
        <v>16.59090909090909</v>
      </c>
      <c r="N74" s="24">
        <f t="shared" ref="N74:N81" si="16">SLOPE(G74:L74,$G$7:$L$7)</f>
        <v>42.228571428571428</v>
      </c>
      <c r="O74" s="24">
        <f t="shared" ref="O74:O81" si="17">SLOPE(I74:L74,$I$7:$L$7)</f>
        <v>66</v>
      </c>
    </row>
    <row r="75" spans="1:15" s="5" customFormat="1" ht="12.75" x14ac:dyDescent="0.25">
      <c r="A75" s="23" t="s">
        <v>7</v>
      </c>
      <c r="B75" s="22">
        <v>193</v>
      </c>
      <c r="C75" s="22">
        <v>180</v>
      </c>
      <c r="D75" s="22">
        <v>191</v>
      </c>
      <c r="E75" s="22">
        <v>174</v>
      </c>
      <c r="F75" s="22">
        <v>252</v>
      </c>
      <c r="G75" s="22">
        <v>319</v>
      </c>
      <c r="H75" s="22">
        <v>375</v>
      </c>
      <c r="I75" s="22">
        <v>347</v>
      </c>
      <c r="J75" s="22">
        <v>329</v>
      </c>
      <c r="K75" s="22">
        <v>388</v>
      </c>
      <c r="L75" s="21">
        <v>411</v>
      </c>
      <c r="M75" s="20">
        <f t="shared" si="15"/>
        <v>25.5</v>
      </c>
      <c r="N75" s="20">
        <f t="shared" si="16"/>
        <v>13.742857142857142</v>
      </c>
      <c r="O75" s="20">
        <f t="shared" si="17"/>
        <v>25.1</v>
      </c>
    </row>
    <row r="76" spans="1:15" s="5" customFormat="1" ht="12.75" x14ac:dyDescent="0.25">
      <c r="A76" s="23" t="s">
        <v>6</v>
      </c>
      <c r="B76" s="22">
        <v>558</v>
      </c>
      <c r="C76" s="22">
        <v>538</v>
      </c>
      <c r="D76" s="22">
        <v>537</v>
      </c>
      <c r="E76" s="22">
        <v>524</v>
      </c>
      <c r="F76" s="22">
        <v>694</v>
      </c>
      <c r="G76" s="22">
        <v>802</v>
      </c>
      <c r="H76" s="22">
        <v>870</v>
      </c>
      <c r="I76" s="22">
        <v>881</v>
      </c>
      <c r="J76" s="22">
        <v>739</v>
      </c>
      <c r="K76" s="22">
        <v>1002</v>
      </c>
      <c r="L76" s="21">
        <v>1021</v>
      </c>
      <c r="M76" s="20">
        <f t="shared" si="15"/>
        <v>51.518181818181816</v>
      </c>
      <c r="N76" s="20">
        <f t="shared" si="16"/>
        <v>38.542857142857144</v>
      </c>
      <c r="O76" s="20">
        <f t="shared" si="17"/>
        <v>68.3</v>
      </c>
    </row>
    <row r="77" spans="1:15" s="5" customFormat="1" ht="12.75" x14ac:dyDescent="0.25">
      <c r="A77" s="23" t="s">
        <v>5</v>
      </c>
      <c r="B77" s="22">
        <v>37</v>
      </c>
      <c r="C77" s="22">
        <v>29</v>
      </c>
      <c r="D77" s="22">
        <v>38</v>
      </c>
      <c r="E77" s="22">
        <v>47</v>
      </c>
      <c r="F77" s="22">
        <v>52</v>
      </c>
      <c r="G77" s="22">
        <v>73</v>
      </c>
      <c r="H77" s="22">
        <v>84</v>
      </c>
      <c r="I77" s="22">
        <v>114</v>
      </c>
      <c r="J77" s="22">
        <v>126</v>
      </c>
      <c r="K77" s="22">
        <v>139</v>
      </c>
      <c r="L77" s="21">
        <v>124</v>
      </c>
      <c r="M77" s="20">
        <f t="shared" si="15"/>
        <v>11.863636363636363</v>
      </c>
      <c r="N77" s="20">
        <f t="shared" si="16"/>
        <v>12.342857142857143</v>
      </c>
      <c r="O77" s="20">
        <f t="shared" si="17"/>
        <v>4.3</v>
      </c>
    </row>
    <row r="78" spans="1:15" s="5" customFormat="1" ht="12.75" x14ac:dyDescent="0.25">
      <c r="A78" s="23" t="s">
        <v>4</v>
      </c>
      <c r="B78" s="22">
        <v>352</v>
      </c>
      <c r="C78" s="22">
        <v>395</v>
      </c>
      <c r="D78" s="22">
        <v>454</v>
      </c>
      <c r="E78" s="22">
        <v>462</v>
      </c>
      <c r="F78" s="22">
        <v>560</v>
      </c>
      <c r="G78" s="22">
        <v>664</v>
      </c>
      <c r="H78" s="22">
        <v>677</v>
      </c>
      <c r="I78" s="22">
        <v>686</v>
      </c>
      <c r="J78" s="22">
        <v>598</v>
      </c>
      <c r="K78" s="22">
        <v>621</v>
      </c>
      <c r="L78" s="21">
        <v>665</v>
      </c>
      <c r="M78" s="20">
        <f t="shared" si="15"/>
        <v>31.509090909090911</v>
      </c>
      <c r="N78" s="20">
        <f t="shared" si="16"/>
        <v>-7.1714285714285717</v>
      </c>
      <c r="O78" s="20">
        <f t="shared" si="17"/>
        <v>-4</v>
      </c>
    </row>
    <row r="79" spans="1:15" s="5" customFormat="1" ht="12.75" x14ac:dyDescent="0.25">
      <c r="A79" s="23" t="s">
        <v>3</v>
      </c>
      <c r="B79" s="22">
        <v>322</v>
      </c>
      <c r="C79" s="22">
        <v>336</v>
      </c>
      <c r="D79" s="22">
        <v>359</v>
      </c>
      <c r="E79" s="22">
        <v>339</v>
      </c>
      <c r="F79" s="22">
        <v>382</v>
      </c>
      <c r="G79" s="22">
        <v>434</v>
      </c>
      <c r="H79" s="22">
        <v>485</v>
      </c>
      <c r="I79" s="22">
        <v>554</v>
      </c>
      <c r="J79" s="22">
        <v>493</v>
      </c>
      <c r="K79" s="22">
        <v>610</v>
      </c>
      <c r="L79" s="21">
        <v>575</v>
      </c>
      <c r="M79" s="20">
        <f t="shared" si="15"/>
        <v>29.963636363636365</v>
      </c>
      <c r="N79" s="20">
        <f t="shared" si="16"/>
        <v>29.114285714285714</v>
      </c>
      <c r="O79" s="20">
        <f t="shared" si="17"/>
        <v>18</v>
      </c>
    </row>
    <row r="80" spans="1:15" s="5" customFormat="1" ht="12.75" x14ac:dyDescent="0.25">
      <c r="A80" s="23" t="s">
        <v>2</v>
      </c>
      <c r="B80" s="22">
        <v>76</v>
      </c>
      <c r="C80" s="22">
        <v>83</v>
      </c>
      <c r="D80" s="22">
        <v>81</v>
      </c>
      <c r="E80" s="22">
        <v>76</v>
      </c>
      <c r="F80" s="22">
        <v>116</v>
      </c>
      <c r="G80" s="22">
        <v>151</v>
      </c>
      <c r="H80" s="22">
        <v>180</v>
      </c>
      <c r="I80" s="22">
        <v>215</v>
      </c>
      <c r="J80" s="22">
        <v>225</v>
      </c>
      <c r="K80" s="22">
        <v>248</v>
      </c>
      <c r="L80" s="21">
        <v>226</v>
      </c>
      <c r="M80" s="20">
        <f t="shared" si="15"/>
        <v>19.854545454545452</v>
      </c>
      <c r="N80" s="20">
        <f t="shared" si="16"/>
        <v>16.828571428571429</v>
      </c>
      <c r="O80" s="20">
        <f t="shared" si="17"/>
        <v>5.6</v>
      </c>
    </row>
    <row r="81" spans="1:15" s="5" customFormat="1" ht="12.75" x14ac:dyDescent="0.25">
      <c r="A81" s="19" t="s">
        <v>1</v>
      </c>
      <c r="B81" s="18">
        <v>2372</v>
      </c>
      <c r="C81" s="18">
        <v>2365</v>
      </c>
      <c r="D81" s="18">
        <v>2951</v>
      </c>
      <c r="E81" s="18">
        <v>2909</v>
      </c>
      <c r="F81" s="18">
        <v>3212</v>
      </c>
      <c r="G81" s="18">
        <v>3665</v>
      </c>
      <c r="H81" s="18">
        <v>3903</v>
      </c>
      <c r="I81" s="18">
        <v>4086</v>
      </c>
      <c r="J81" s="18">
        <v>3707</v>
      </c>
      <c r="K81" s="18">
        <v>4385</v>
      </c>
      <c r="L81" s="17">
        <v>4471</v>
      </c>
      <c r="M81" s="16">
        <f t="shared" si="15"/>
        <v>217.16363636363633</v>
      </c>
      <c r="N81" s="16">
        <f t="shared" si="16"/>
        <v>145.62857142857143</v>
      </c>
      <c r="O81" s="16">
        <f t="shared" si="17"/>
        <v>183.3</v>
      </c>
    </row>
    <row r="82" spans="1:15" s="5" customFormat="1" ht="12.75" x14ac:dyDescent="0.25">
      <c r="A82" s="15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3"/>
    </row>
    <row r="83" spans="1:15" s="5" customFormat="1" ht="12.75" x14ac:dyDescent="0.25">
      <c r="A83" s="12" t="s">
        <v>0</v>
      </c>
      <c r="B83" s="11">
        <v>21477</v>
      </c>
      <c r="C83" s="11">
        <v>21190</v>
      </c>
      <c r="D83" s="11">
        <v>22273</v>
      </c>
      <c r="E83" s="11">
        <v>20747</v>
      </c>
      <c r="F83" s="11">
        <v>21107</v>
      </c>
      <c r="G83" s="11">
        <v>22156</v>
      </c>
      <c r="H83" s="11">
        <v>22501</v>
      </c>
      <c r="I83" s="11">
        <v>23966</v>
      </c>
      <c r="J83" s="11">
        <v>23717</v>
      </c>
      <c r="K83" s="11">
        <v>25326</v>
      </c>
      <c r="L83" s="11">
        <v>25894</v>
      </c>
      <c r="M83" s="10">
        <f>SLOPE(B83:L83,$B$7:$L$7)</f>
        <v>461.75454545454545</v>
      </c>
      <c r="N83" s="10">
        <f>SLOPE(G83:L83,$G$7:$L$7)</f>
        <v>769.02857142857147</v>
      </c>
      <c r="O83" s="10">
        <f>SLOPE(I83:L83,$I$7:$L$7)</f>
        <v>739.3</v>
      </c>
    </row>
    <row r="84" spans="1:15" s="5" customFormat="1" ht="12.75" x14ac:dyDescent="0.25">
      <c r="A84" s="9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6"/>
      <c r="N84" s="6"/>
      <c r="O84" s="6"/>
    </row>
    <row r="85" spans="1:15" s="5" customFormat="1" ht="12.75" x14ac:dyDescent="0.25">
      <c r="A85" s="8" t="s">
        <v>74</v>
      </c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6"/>
      <c r="N85" s="6"/>
      <c r="O85" s="6"/>
    </row>
    <row r="86" spans="1:15" s="5" customFormat="1" ht="12.75" x14ac:dyDescent="0.25">
      <c r="A86" s="8" t="s">
        <v>86</v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6"/>
      <c r="N86" s="6"/>
      <c r="O86" s="6"/>
    </row>
  </sheetData>
  <mergeCells count="1">
    <mergeCell ref="A6:A7"/>
  </mergeCells>
  <printOptions horizontalCentered="1"/>
  <pageMargins left="0.25" right="0.25" top="0.25" bottom="0.25" header="0.5" footer="0.5"/>
  <pageSetup scale="94" fitToHeight="0" orientation="landscape" r:id="rId1"/>
  <rowBreaks count="1" manualBreakCount="1">
    <brk id="4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8"/>
  <sheetViews>
    <sheetView tabSelected="1" workbookViewId="0">
      <selection activeCell="I87" sqref="I87"/>
    </sheetView>
  </sheetViews>
  <sheetFormatPr defaultRowHeight="15" x14ac:dyDescent="0.25"/>
  <cols>
    <col min="1" max="1" width="34" style="4" customWidth="1"/>
    <col min="2" max="2" width="6.7109375" style="3" customWidth="1"/>
    <col min="3" max="8" width="7.140625" style="63" bestFit="1" customWidth="1"/>
    <col min="9" max="9" width="7.85546875" style="63" bestFit="1" customWidth="1"/>
    <col min="10" max="11" width="7.7109375" style="63" bestFit="1" customWidth="1"/>
    <col min="12" max="12" width="7.7109375" style="63" customWidth="1"/>
    <col min="13" max="14" width="11.42578125" style="63" customWidth="1"/>
    <col min="15" max="16384" width="9.140625" style="1"/>
  </cols>
  <sheetData>
    <row r="1" spans="1:14" s="5" customFormat="1" ht="12.75" x14ac:dyDescent="0.25">
      <c r="A1" s="8" t="s">
        <v>69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61">
        <v>43031</v>
      </c>
    </row>
    <row r="2" spans="1:14" s="5" customFormat="1" ht="12.75" x14ac:dyDescent="0.25">
      <c r="A2" s="8" t="s">
        <v>76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61"/>
    </row>
    <row r="3" spans="1:14" s="64" customFormat="1" ht="12" x14ac:dyDescent="0.25">
      <c r="A3" s="67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96"/>
    </row>
    <row r="4" spans="1:14" s="57" customFormat="1" ht="18.75" x14ac:dyDescent="0.25">
      <c r="A4" s="60" t="s">
        <v>85</v>
      </c>
      <c r="B4" s="59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</row>
    <row r="5" spans="1:14" s="64" customFormat="1" ht="12" x14ac:dyDescent="0.25">
      <c r="A5" s="67"/>
      <c r="B5" s="66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</row>
    <row r="6" spans="1:14" ht="13.5" customHeight="1" x14ac:dyDescent="0.25">
      <c r="A6" s="97" t="s">
        <v>68</v>
      </c>
      <c r="B6" s="55" t="s">
        <v>72</v>
      </c>
      <c r="C6" s="94" t="s">
        <v>67</v>
      </c>
      <c r="D6" s="94" t="s">
        <v>67</v>
      </c>
      <c r="E6" s="94" t="s">
        <v>67</v>
      </c>
      <c r="F6" s="94" t="s">
        <v>67</v>
      </c>
      <c r="G6" s="94" t="s">
        <v>67</v>
      </c>
      <c r="H6" s="94" t="s">
        <v>67</v>
      </c>
      <c r="I6" s="94" t="s">
        <v>67</v>
      </c>
      <c r="J6" s="94" t="s">
        <v>67</v>
      </c>
      <c r="K6" s="94" t="s">
        <v>67</v>
      </c>
      <c r="L6" s="94" t="s">
        <v>67</v>
      </c>
      <c r="M6" s="94" t="s">
        <v>82</v>
      </c>
      <c r="N6" s="93" t="s">
        <v>82</v>
      </c>
    </row>
    <row r="7" spans="1:14" ht="13.5" customHeight="1" x14ac:dyDescent="0.25">
      <c r="A7" s="98"/>
      <c r="B7" s="53">
        <v>2007</v>
      </c>
      <c r="C7" s="92">
        <v>2008</v>
      </c>
      <c r="D7" s="53">
        <v>2009</v>
      </c>
      <c r="E7" s="92">
        <v>2010</v>
      </c>
      <c r="F7" s="53">
        <v>2011</v>
      </c>
      <c r="G7" s="92">
        <v>2012</v>
      </c>
      <c r="H7" s="53">
        <v>2013</v>
      </c>
      <c r="I7" s="92">
        <v>2014</v>
      </c>
      <c r="J7" s="53">
        <v>2015</v>
      </c>
      <c r="K7" s="92">
        <v>2016</v>
      </c>
      <c r="L7" s="53">
        <v>2017</v>
      </c>
      <c r="M7" s="92" t="s">
        <v>83</v>
      </c>
      <c r="N7" s="91" t="s">
        <v>84</v>
      </c>
    </row>
    <row r="8" spans="1:14" s="5" customFormat="1" ht="12.75" x14ac:dyDescent="0.25">
      <c r="A8" s="86" t="str">
        <f>'Total Majors-Actual'!A8</f>
        <v>University Programs</v>
      </c>
      <c r="B8" s="11">
        <v>602</v>
      </c>
      <c r="C8" s="85">
        <f>('Total Majors-Actual'!C8- 'Total Majors-Actual'!$B8)/'Total Majors-Actual'!$B8</f>
        <v>-0.2857142857142857</v>
      </c>
      <c r="D8" s="85">
        <f>('Total Majors-Actual'!D8- 'Total Majors-Actual'!$B8)/'Total Majors-Actual'!$B8</f>
        <v>-0.30564784053156147</v>
      </c>
      <c r="E8" s="85">
        <f>('Total Majors-Actual'!E8- 'Total Majors-Actual'!$B8)/'Total Majors-Actual'!$B8</f>
        <v>-0.654485049833887</v>
      </c>
      <c r="F8" s="85">
        <f>('Total Majors-Actual'!F8- 'Total Majors-Actual'!$B8)/'Total Majors-Actual'!$B8</f>
        <v>-0.39036544850498339</v>
      </c>
      <c r="G8" s="85">
        <f>('Total Majors-Actual'!G8- 'Total Majors-Actual'!$B8)/'Total Majors-Actual'!$B8</f>
        <v>-0.40697674418604651</v>
      </c>
      <c r="H8" s="85">
        <f>('Total Majors-Actual'!H8- 'Total Majors-Actual'!$B8)/'Total Majors-Actual'!$B8</f>
        <v>-0.27906976744186046</v>
      </c>
      <c r="I8" s="85">
        <f>('Total Majors-Actual'!I8- 'Total Majors-Actual'!$B8)/'Total Majors-Actual'!$B8</f>
        <v>-0.2425249169435216</v>
      </c>
      <c r="J8" s="85">
        <f>('Total Majors-Actual'!J8- 'Total Majors-Actual'!$B8)/'Total Majors-Actual'!$B8</f>
        <v>-0.35880398671096347</v>
      </c>
      <c r="K8" s="85">
        <f>('Total Majors-Actual'!K8- 'Total Majors-Actual'!$B8)/'Total Majors-Actual'!$B8</f>
        <v>-0.31893687707641194</v>
      </c>
      <c r="L8" s="85">
        <f>('Total Majors-Actual'!L8- 'Total Majors-Actual'!$B8)/'Total Majors-Actual'!$B8</f>
        <v>-0.25249169435215946</v>
      </c>
      <c r="M8" s="85">
        <f>('Total Majors-Actual'!L8- 'Total Majors-Actual'!$G8)/'Total Majors-Actual'!$G8</f>
        <v>0.26050420168067229</v>
      </c>
      <c r="N8" s="85">
        <f>('Total Majors-Actual'!L8- 'Total Majors-Actual'!$I8)/'Total Majors-Actual'!$I8</f>
        <v>-1.3157894736842105E-2</v>
      </c>
    </row>
    <row r="9" spans="1:14" s="5" customFormat="1" ht="12.75" x14ac:dyDescent="0.25">
      <c r="A9" s="51"/>
      <c r="B9" s="5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89"/>
    </row>
    <row r="10" spans="1:14" s="5" customFormat="1" ht="12.75" x14ac:dyDescent="0.25">
      <c r="A10" s="30" t="str">
        <f>'Total Majors-Actual'!A10</f>
        <v>Agriculture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8"/>
    </row>
    <row r="11" spans="1:14" s="5" customFormat="1" ht="12.75" x14ac:dyDescent="0.25">
      <c r="A11" s="27" t="str">
        <f>'Total Majors-Actual'!A11</f>
        <v>Animal and Veterinary Science</v>
      </c>
      <c r="B11" s="26">
        <v>799</v>
      </c>
      <c r="C11" s="81">
        <f>('Total Majors-Actual'!C11- 'Total Majors-Actual'!$B11)/'Total Majors-Actual'!$B11</f>
        <v>-1.6270337922403004E-2</v>
      </c>
      <c r="D11" s="81">
        <f>('Total Majors-Actual'!D11- 'Total Majors-Actual'!$B11)/'Total Majors-Actual'!$B11</f>
        <v>-7.3842302878598248E-2</v>
      </c>
      <c r="E11" s="81">
        <f>('Total Majors-Actual'!E11- 'Total Majors-Actual'!$B11)/'Total Majors-Actual'!$B11</f>
        <v>-0.21526908635794745</v>
      </c>
      <c r="F11" s="81">
        <f>('Total Majors-Actual'!F11- 'Total Majors-Actual'!$B11)/'Total Majors-Actual'!$B11</f>
        <v>-0.2690863579474343</v>
      </c>
      <c r="G11" s="81">
        <f>('Total Majors-Actual'!G11- 'Total Majors-Actual'!$B11)/'Total Majors-Actual'!$B11</f>
        <v>-0.31038798498122655</v>
      </c>
      <c r="H11" s="81">
        <f>('Total Majors-Actual'!H11- 'Total Majors-Actual'!$B11)/'Total Majors-Actual'!$B11</f>
        <v>-0.34292866082603252</v>
      </c>
      <c r="I11" s="81">
        <f>('Total Majors-Actual'!I11- 'Total Majors-Actual'!$B11)/'Total Majors-Actual'!$B11</f>
        <v>-0.37296620775969963</v>
      </c>
      <c r="J11" s="81">
        <f>('Total Majors-Actual'!J11- 'Total Majors-Actual'!$B11)/'Total Majors-Actual'!$B11</f>
        <v>-0.40050062578222778</v>
      </c>
      <c r="K11" s="80">
        <f>('Total Majors-Actual'!K11- 'Total Majors-Actual'!$B11)/'Total Majors-Actual'!$B11</f>
        <v>-0.31914893617021278</v>
      </c>
      <c r="L11" s="82">
        <f>('Total Majors-Actual'!L11- 'Total Majors-Actual'!$B11)/'Total Majors-Actual'!$B11</f>
        <v>-0.25531914893617019</v>
      </c>
      <c r="M11" s="82">
        <f>('Total Majors-Actual'!L11- 'Total Majors-Actual'!$G11)/'Total Majors-Actual'!$G11</f>
        <v>7.985480943738657E-2</v>
      </c>
      <c r="N11" s="82">
        <f>('Total Majors-Actual'!L11- 'Total Majors-Actual'!$I11)/'Total Majors-Actual'!$I11</f>
        <v>0.18762475049900199</v>
      </c>
    </row>
    <row r="12" spans="1:14" s="5" customFormat="1" ht="12.75" x14ac:dyDescent="0.25">
      <c r="A12" s="27" t="str">
        <f>'Total Majors-Actual'!A12</f>
        <v>All College - Agriculture</v>
      </c>
      <c r="B12" s="35">
        <v>56</v>
      </c>
      <c r="C12" s="81">
        <f>('Total Majors-Actual'!C12- 'Total Majors-Actual'!$B12)/'Total Majors-Actual'!$B12</f>
        <v>0.14285714285714285</v>
      </c>
      <c r="D12" s="81">
        <f>('Total Majors-Actual'!D12- 'Total Majors-Actual'!$B12)/'Total Majors-Actual'!$B12</f>
        <v>0.23214285714285715</v>
      </c>
      <c r="E12" s="81">
        <f>('Total Majors-Actual'!E12- 'Total Majors-Actual'!$B12)/'Total Majors-Actual'!$B12</f>
        <v>7.1428571428571425E-2</v>
      </c>
      <c r="F12" s="81">
        <f>('Total Majors-Actual'!F12- 'Total Majors-Actual'!$B12)/'Total Majors-Actual'!$B12</f>
        <v>-0.125</v>
      </c>
      <c r="G12" s="81">
        <f>('Total Majors-Actual'!G12- 'Total Majors-Actual'!$B12)/'Total Majors-Actual'!$B12</f>
        <v>-0.125</v>
      </c>
      <c r="H12" s="81">
        <f>('Total Majors-Actual'!H12- 'Total Majors-Actual'!$B12)/'Total Majors-Actual'!$B12</f>
        <v>-0.42857142857142855</v>
      </c>
      <c r="I12" s="81">
        <f>('Total Majors-Actual'!I12- 'Total Majors-Actual'!$B12)/'Total Majors-Actual'!$B12</f>
        <v>-0.4642857142857143</v>
      </c>
      <c r="J12" s="81">
        <f>('Total Majors-Actual'!J12- 'Total Majors-Actual'!$B12)/'Total Majors-Actual'!$B12</f>
        <v>-0.35714285714285715</v>
      </c>
      <c r="K12" s="80">
        <f>('Total Majors-Actual'!K12- 'Total Majors-Actual'!$B12)/'Total Majors-Actual'!$B12</f>
        <v>-0.19642857142857142</v>
      </c>
      <c r="L12" s="79">
        <f>('Total Majors-Actual'!L12- 'Total Majors-Actual'!$B12)/'Total Majors-Actual'!$B12</f>
        <v>-0.16071428571428573</v>
      </c>
      <c r="M12" s="79">
        <f>('Total Majors-Actual'!L12- 'Total Majors-Actual'!$G12)/'Total Majors-Actual'!$G12</f>
        <v>-4.0816326530612242E-2</v>
      </c>
      <c r="N12" s="79">
        <f>('Total Majors-Actual'!L12- 'Total Majors-Actual'!$I12)/'Total Majors-Actual'!$I12</f>
        <v>0.56666666666666665</v>
      </c>
    </row>
    <row r="13" spans="1:14" s="5" customFormat="1" ht="12.75" x14ac:dyDescent="0.25">
      <c r="A13" s="27" t="str">
        <f>'Total Majors-Actual'!A13</f>
        <v>Apparel Merchandising &amp; Mgmt.</v>
      </c>
      <c r="B13" s="22">
        <v>247</v>
      </c>
      <c r="C13" s="81">
        <f>('Total Majors-Actual'!C13- 'Total Majors-Actual'!$B13)/'Total Majors-Actual'!$B13</f>
        <v>2.4291497975708502E-2</v>
      </c>
      <c r="D13" s="81">
        <f>('Total Majors-Actual'!D13- 'Total Majors-Actual'!$B13)/'Total Majors-Actual'!$B13</f>
        <v>0.13360323886639677</v>
      </c>
      <c r="E13" s="81">
        <f>('Total Majors-Actual'!E13- 'Total Majors-Actual'!$B13)/'Total Majors-Actual'!$B13</f>
        <v>0.13765182186234817</v>
      </c>
      <c r="F13" s="81">
        <f>('Total Majors-Actual'!F13- 'Total Majors-Actual'!$B13)/'Total Majors-Actual'!$B13</f>
        <v>0.16599190283400811</v>
      </c>
      <c r="G13" s="81">
        <f>('Total Majors-Actual'!G13- 'Total Majors-Actual'!$B13)/'Total Majors-Actual'!$B13</f>
        <v>0.36842105263157893</v>
      </c>
      <c r="H13" s="81">
        <f>('Total Majors-Actual'!H13- 'Total Majors-Actual'!$B13)/'Total Majors-Actual'!$B13</f>
        <v>0.46153846153846156</v>
      </c>
      <c r="I13" s="81">
        <f>('Total Majors-Actual'!I13- 'Total Majors-Actual'!$B13)/'Total Majors-Actual'!$B13</f>
        <v>0.54251012145748989</v>
      </c>
      <c r="J13" s="81">
        <f>('Total Majors-Actual'!J13- 'Total Majors-Actual'!$B13)/'Total Majors-Actual'!$B13</f>
        <v>0.59514170040485825</v>
      </c>
      <c r="K13" s="80">
        <f>('Total Majors-Actual'!K13- 'Total Majors-Actual'!$B13)/'Total Majors-Actual'!$B13</f>
        <v>0.65587044534412953</v>
      </c>
      <c r="L13" s="79">
        <f>('Total Majors-Actual'!L13- 'Total Majors-Actual'!$B13)/'Total Majors-Actual'!$B13</f>
        <v>0.59514170040485825</v>
      </c>
      <c r="M13" s="79">
        <f>('Total Majors-Actual'!L13- 'Total Majors-Actual'!$G13)/'Total Majors-Actual'!$G13</f>
        <v>0.16568047337278108</v>
      </c>
      <c r="N13" s="79">
        <f>('Total Majors-Actual'!L13- 'Total Majors-Actual'!$I13)/'Total Majors-Actual'!$I13</f>
        <v>3.4120734908136482E-2</v>
      </c>
    </row>
    <row r="14" spans="1:14" s="5" customFormat="1" ht="12.75" x14ac:dyDescent="0.25">
      <c r="A14" s="27" t="str">
        <f>'Total Majors-Actual'!A14</f>
        <v>Food Marketing &amp; Agribusiness</v>
      </c>
      <c r="B14" s="22">
        <v>61</v>
      </c>
      <c r="C14" s="81">
        <f>('Total Majors-Actual'!C14- 'Total Majors-Actual'!$B14)/'Total Majors-Actual'!$B14</f>
        <v>0.80327868852459017</v>
      </c>
      <c r="D14" s="81">
        <f>('Total Majors-Actual'!D14- 'Total Majors-Actual'!$B14)/'Total Majors-Actual'!$B14</f>
        <v>0.77049180327868849</v>
      </c>
      <c r="E14" s="81">
        <f>('Total Majors-Actual'!E14- 'Total Majors-Actual'!$B14)/'Total Majors-Actual'!$B14</f>
        <v>0.95081967213114749</v>
      </c>
      <c r="F14" s="81">
        <f>('Total Majors-Actual'!F14- 'Total Majors-Actual'!$B14)/'Total Majors-Actual'!$B14</f>
        <v>1.721311475409836</v>
      </c>
      <c r="G14" s="81">
        <f>('Total Majors-Actual'!G14- 'Total Majors-Actual'!$B14)/'Total Majors-Actual'!$B14</f>
        <v>2.1147540983606556</v>
      </c>
      <c r="H14" s="81">
        <f>('Total Majors-Actual'!H14- 'Total Majors-Actual'!$B14)/'Total Majors-Actual'!$B14</f>
        <v>2.1311475409836067</v>
      </c>
      <c r="I14" s="81">
        <f>('Total Majors-Actual'!I14- 'Total Majors-Actual'!$B14)/'Total Majors-Actual'!$B14</f>
        <v>2.5245901639344264</v>
      </c>
      <c r="J14" s="81">
        <f>('Total Majors-Actual'!J14- 'Total Majors-Actual'!$B14)/'Total Majors-Actual'!$B14</f>
        <v>2.4098360655737703</v>
      </c>
      <c r="K14" s="80">
        <f>('Total Majors-Actual'!K14- 'Total Majors-Actual'!$B14)/'Total Majors-Actual'!$B14</f>
        <v>2.9836065573770494</v>
      </c>
      <c r="L14" s="79">
        <f>('Total Majors-Actual'!L14- 'Total Majors-Actual'!$B14)/'Total Majors-Actual'!$B14</f>
        <v>2.8852459016393444</v>
      </c>
      <c r="M14" s="79">
        <f>('Total Majors-Actual'!L14- 'Total Majors-Actual'!$G14)/'Total Majors-Actual'!$G14</f>
        <v>0.24736842105263157</v>
      </c>
      <c r="N14" s="79">
        <f>('Total Majors-Actual'!L14- 'Total Majors-Actual'!$I14)/'Total Majors-Actual'!$I14</f>
        <v>0.10232558139534884</v>
      </c>
    </row>
    <row r="15" spans="1:14" s="5" customFormat="1" ht="12.75" x14ac:dyDescent="0.25">
      <c r="A15" s="27" t="str">
        <f>'Total Majors-Actual'!A15</f>
        <v>Human Nutrition &amp; Food Science</v>
      </c>
      <c r="B15" s="22">
        <v>234</v>
      </c>
      <c r="C15" s="81">
        <f>('Total Majors-Actual'!C15- 'Total Majors-Actual'!$B15)/'Total Majors-Actual'!$B15</f>
        <v>6.4102564102564097E-2</v>
      </c>
      <c r="D15" s="81">
        <f>('Total Majors-Actual'!D15- 'Total Majors-Actual'!$B15)/'Total Majors-Actual'!$B15</f>
        <v>0.2606837606837607</v>
      </c>
      <c r="E15" s="81">
        <f>('Total Majors-Actual'!E15- 'Total Majors-Actual'!$B15)/'Total Majors-Actual'!$B15</f>
        <v>0.39316239316239315</v>
      </c>
      <c r="F15" s="81">
        <f>('Total Majors-Actual'!F15- 'Total Majors-Actual'!$B15)/'Total Majors-Actual'!$B15</f>
        <v>0.56837606837606836</v>
      </c>
      <c r="G15" s="81">
        <f>('Total Majors-Actual'!G15- 'Total Majors-Actual'!$B15)/'Total Majors-Actual'!$B15</f>
        <v>0.90170940170940173</v>
      </c>
      <c r="H15" s="81">
        <f>('Total Majors-Actual'!H15- 'Total Majors-Actual'!$B15)/'Total Majors-Actual'!$B15</f>
        <v>1.1752136752136753</v>
      </c>
      <c r="I15" s="81">
        <f>('Total Majors-Actual'!I15- 'Total Majors-Actual'!$B15)/'Total Majors-Actual'!$B15</f>
        <v>1.5512820512820513</v>
      </c>
      <c r="J15" s="81">
        <f>('Total Majors-Actual'!J15- 'Total Majors-Actual'!$B15)/'Total Majors-Actual'!$B15</f>
        <v>1.5940170940170941</v>
      </c>
      <c r="K15" s="80">
        <f>('Total Majors-Actual'!K15- 'Total Majors-Actual'!$B15)/'Total Majors-Actual'!$B15</f>
        <v>1.8888888888888888</v>
      </c>
      <c r="L15" s="79">
        <f>('Total Majors-Actual'!L15- 'Total Majors-Actual'!$B15)/'Total Majors-Actual'!$B15</f>
        <v>1.9102564102564104</v>
      </c>
      <c r="M15" s="79">
        <f>('Total Majors-Actual'!L15- 'Total Majors-Actual'!$G15)/'Total Majors-Actual'!$G15</f>
        <v>0.53033707865168545</v>
      </c>
      <c r="N15" s="79">
        <f>('Total Majors-Actual'!L15- 'Total Majors-Actual'!$I15)/'Total Majors-Actual'!$I15</f>
        <v>0.1407035175879397</v>
      </c>
    </row>
    <row r="16" spans="1:14" s="5" customFormat="1" ht="12.75" x14ac:dyDescent="0.25">
      <c r="A16" s="27" t="str">
        <f>'Total Majors-Actual'!A16</f>
        <v>Plant Science</v>
      </c>
      <c r="B16" s="22">
        <v>103</v>
      </c>
      <c r="C16" s="81">
        <f>('Total Majors-Actual'!C16- 'Total Majors-Actual'!$B16)/'Total Majors-Actual'!$B16</f>
        <v>-7.7669902912621352E-2</v>
      </c>
      <c r="D16" s="81">
        <f>('Total Majors-Actual'!D16- 'Total Majors-Actual'!$B16)/'Total Majors-Actual'!$B16</f>
        <v>4.8543689320388349E-2</v>
      </c>
      <c r="E16" s="81">
        <f>('Total Majors-Actual'!E16- 'Total Majors-Actual'!$B16)/'Total Majors-Actual'!$B16</f>
        <v>3.8834951456310676E-2</v>
      </c>
      <c r="F16" s="81">
        <f>('Total Majors-Actual'!F16- 'Total Majors-Actual'!$B16)/'Total Majors-Actual'!$B16</f>
        <v>0.1553398058252427</v>
      </c>
      <c r="G16" s="81">
        <f>('Total Majors-Actual'!G16- 'Total Majors-Actual'!$B16)/'Total Majors-Actual'!$B16</f>
        <v>0.1650485436893204</v>
      </c>
      <c r="H16" s="81">
        <f>('Total Majors-Actual'!H16- 'Total Majors-Actual'!$B16)/'Total Majors-Actual'!$B16</f>
        <v>0.1650485436893204</v>
      </c>
      <c r="I16" s="81">
        <f>('Total Majors-Actual'!I16- 'Total Majors-Actual'!$B16)/'Total Majors-Actual'!$B16</f>
        <v>0.14563106796116504</v>
      </c>
      <c r="J16" s="81">
        <f>('Total Majors-Actual'!J16- 'Total Majors-Actual'!$B16)/'Total Majors-Actual'!$B16</f>
        <v>0.29126213592233008</v>
      </c>
      <c r="K16" s="80">
        <f>('Total Majors-Actual'!K16- 'Total Majors-Actual'!$B16)/'Total Majors-Actual'!$B16</f>
        <v>0.40776699029126212</v>
      </c>
      <c r="L16" s="79">
        <f>('Total Majors-Actual'!L16- 'Total Majors-Actual'!$B16)/'Total Majors-Actual'!$B16</f>
        <v>0.49514563106796117</v>
      </c>
      <c r="M16" s="79">
        <f>('Total Majors-Actual'!L16- 'Total Majors-Actual'!$G16)/'Total Majors-Actual'!$G16</f>
        <v>0.28333333333333333</v>
      </c>
      <c r="N16" s="79">
        <f>('Total Majors-Actual'!L16- 'Total Majors-Actual'!$I16)/'Total Majors-Actual'!$I16</f>
        <v>0.30508474576271188</v>
      </c>
    </row>
    <row r="17" spans="1:14" s="5" customFormat="1" ht="12.75" x14ac:dyDescent="0.25">
      <c r="A17" s="78" t="str">
        <f>'Total Majors-Actual'!A17</f>
        <v>Agriculture Total</v>
      </c>
      <c r="B17" s="18">
        <v>1500</v>
      </c>
      <c r="C17" s="77">
        <f>('Total Majors-Actual'!C17- 'Total Majors-Actual'!$B17)/'Total Majors-Actual'!$B17</f>
        <v>3.7999999999999999E-2</v>
      </c>
      <c r="D17" s="77">
        <f>('Total Majors-Actual'!D17- 'Total Majors-Actual'!$B17)/'Total Majors-Actual'!$B17</f>
        <v>6.6666666666666666E-2</v>
      </c>
      <c r="E17" s="77">
        <f>('Total Majors-Actual'!E17- 'Total Majors-Actual'!$B17)/'Total Majors-Actual'!$B17</f>
        <v>1.3333333333333334E-2</v>
      </c>
      <c r="F17" s="77">
        <f>('Total Majors-Actual'!F17- 'Total Majors-Actual'!$B17)/'Total Majors-Actual'!$B17</f>
        <v>4.8666666666666664E-2</v>
      </c>
      <c r="G17" s="77">
        <f>('Total Majors-Actual'!G17- 'Total Majors-Actual'!$B17)/'Total Majors-Actual'!$B17</f>
        <v>0.12866666666666668</v>
      </c>
      <c r="H17" s="77">
        <f>('Total Majors-Actual'!H17- 'Total Majors-Actual'!$B17)/'Total Majors-Actual'!$B17</f>
        <v>0.15866666666666668</v>
      </c>
      <c r="I17" s="77">
        <f>('Total Majors-Actual'!I17- 'Total Majors-Actual'!$B17)/'Total Majors-Actual'!$B17</f>
        <v>0.22800000000000001</v>
      </c>
      <c r="J17" s="77">
        <f>('Total Majors-Actual'!J17- 'Total Majors-Actual'!$B17)/'Total Majors-Actual'!$B17</f>
        <v>0.23799999999999999</v>
      </c>
      <c r="K17" s="76">
        <f>('Total Majors-Actual'!K17- 'Total Majors-Actual'!$B17)/'Total Majors-Actual'!$B17</f>
        <v>0.37466666666666665</v>
      </c>
      <c r="L17" s="73">
        <f>('Total Majors-Actual'!L17- 'Total Majors-Actual'!$B17)/'Total Majors-Actual'!$B17</f>
        <v>0.40533333333333332</v>
      </c>
      <c r="M17" s="73">
        <f>('Total Majors-Actual'!L17- 'Total Majors-Actual'!$G17)/'Total Majors-Actual'!$G17</f>
        <v>0.24512699350265801</v>
      </c>
      <c r="N17" s="73">
        <f>('Total Majors-Actual'!L17- 'Total Majors-Actual'!$I17)/'Total Majors-Actual'!$I17</f>
        <v>0.14440825190010859</v>
      </c>
    </row>
    <row r="18" spans="1:14" s="5" customFormat="1" ht="12.75" x14ac:dyDescent="0.25">
      <c r="A18" s="33"/>
      <c r="B18" s="32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3"/>
    </row>
    <row r="19" spans="1:14" s="5" customFormat="1" ht="12.75" x14ac:dyDescent="0.25">
      <c r="A19" s="30" t="str">
        <f>'Total Majors-Actual'!A19</f>
        <v>Business Administration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8"/>
    </row>
    <row r="20" spans="1:14" s="5" customFormat="1" ht="12.75" x14ac:dyDescent="0.25">
      <c r="A20" s="27" t="str">
        <f>'Total Majors-Actual'!A20</f>
        <v>Accounting</v>
      </c>
      <c r="B20" s="26">
        <v>774</v>
      </c>
      <c r="C20" s="81">
        <f>('Total Majors-Actual'!C20- 'Total Majors-Actual'!$B20)/'Total Majors-Actual'!$B20</f>
        <v>-2.7131782945736434E-2</v>
      </c>
      <c r="D20" s="81">
        <f>('Total Majors-Actual'!D20- 'Total Majors-Actual'!$B20)/'Total Majors-Actual'!$B20</f>
        <v>0.10723514211886305</v>
      </c>
      <c r="E20" s="81">
        <f>('Total Majors-Actual'!E20- 'Total Majors-Actual'!$B20)/'Total Majors-Actual'!$B20</f>
        <v>0.16279069767441862</v>
      </c>
      <c r="F20" s="81">
        <f>('Total Majors-Actual'!F20- 'Total Majors-Actual'!$B20)/'Total Majors-Actual'!$B20</f>
        <v>0.16537467700258399</v>
      </c>
      <c r="G20" s="81">
        <f>('Total Majors-Actual'!G20- 'Total Majors-Actual'!$B20)/'Total Majors-Actual'!$B20</f>
        <v>0.29844961240310075</v>
      </c>
      <c r="H20" s="81">
        <f>('Total Majors-Actual'!H20- 'Total Majors-Actual'!$B20)/'Total Majors-Actual'!$B20</f>
        <v>0.3268733850129199</v>
      </c>
      <c r="I20" s="81">
        <f>('Total Majors-Actual'!I20- 'Total Majors-Actual'!$B20)/'Total Majors-Actual'!$B20</f>
        <v>0.37984496124031009</v>
      </c>
      <c r="J20" s="81">
        <f>('Total Majors-Actual'!J20- 'Total Majors-Actual'!$B20)/'Total Majors-Actual'!$B20</f>
        <v>0.36692506459948321</v>
      </c>
      <c r="K20" s="80">
        <f>('Total Majors-Actual'!K20- 'Total Majors-Actual'!$B20)/'Total Majors-Actual'!$B20</f>
        <v>0.22093023255813954</v>
      </c>
      <c r="L20" s="82">
        <f>('Total Majors-Actual'!L20- 'Total Majors-Actual'!$B20)/'Total Majors-Actual'!$B20</f>
        <v>2.1963824289405683E-2</v>
      </c>
      <c r="M20" s="82">
        <f>('Total Majors-Actual'!L20- 'Total Majors-Actual'!$G20)/'Total Majors-Actual'!$G20</f>
        <v>-0.21293532338308457</v>
      </c>
      <c r="N20" s="82">
        <f>('Total Majors-Actual'!L20- 'Total Majors-Actual'!$I20)/'Total Majors-Actual'!$I20</f>
        <v>-0.25936329588014984</v>
      </c>
    </row>
    <row r="21" spans="1:14" s="5" customFormat="1" ht="12.75" x14ac:dyDescent="0.25">
      <c r="A21" s="27" t="str">
        <f>'Total Majors-Actual'!A21</f>
        <v>All College</v>
      </c>
      <c r="B21" s="42">
        <v>128</v>
      </c>
      <c r="C21" s="81">
        <f>('Total Majors-Actual'!C21- 'Total Majors-Actual'!$B21)/'Total Majors-Actual'!$B21</f>
        <v>-0.5078125</v>
      </c>
      <c r="D21" s="81">
        <f>('Total Majors-Actual'!D21- 'Total Majors-Actual'!$B21)/'Total Majors-Actual'!$B21</f>
        <v>-0.609375</v>
      </c>
      <c r="E21" s="81">
        <f>('Total Majors-Actual'!E21- 'Total Majors-Actual'!$B21)/'Total Majors-Actual'!$B21</f>
        <v>-0.828125</v>
      </c>
      <c r="F21" s="81">
        <f>('Total Majors-Actual'!F21- 'Total Majors-Actual'!$B21)/'Total Majors-Actual'!$B21</f>
        <v>-0.9453125</v>
      </c>
      <c r="G21" s="81">
        <f>('Total Majors-Actual'!G21- 'Total Majors-Actual'!$B21)/'Total Majors-Actual'!$B21</f>
        <v>-1</v>
      </c>
      <c r="H21" s="81">
        <f>('Total Majors-Actual'!H21- 'Total Majors-Actual'!$B21)/'Total Majors-Actual'!$B21</f>
        <v>-0.953125</v>
      </c>
      <c r="I21" s="81">
        <f>('Total Majors-Actual'!I21- 'Total Majors-Actual'!$B21)/'Total Majors-Actual'!$B21</f>
        <v>-0.9453125</v>
      </c>
      <c r="J21" s="81">
        <f>('Total Majors-Actual'!J21- 'Total Majors-Actual'!$B21)/'Total Majors-Actual'!$B21</f>
        <v>-0.984375</v>
      </c>
      <c r="K21" s="80">
        <f>('Total Majors-Actual'!K21- 'Total Majors-Actual'!$B21)/'Total Majors-Actual'!$B21</f>
        <v>-1</v>
      </c>
      <c r="L21" s="79">
        <f>('Total Majors-Actual'!L21- 'Total Majors-Actual'!$B21)/'Total Majors-Actual'!$B21</f>
        <v>-0.9609375</v>
      </c>
      <c r="M21" s="79">
        <v>0</v>
      </c>
      <c r="N21" s="79">
        <f>('Total Majors-Actual'!L21- 'Total Majors-Actual'!$I21)/'Total Majors-Actual'!$I21</f>
        <v>-0.2857142857142857</v>
      </c>
    </row>
    <row r="22" spans="1:14" s="5" customFormat="1" ht="12.75" x14ac:dyDescent="0.25">
      <c r="A22" s="27" t="str">
        <f>'Total Majors-Actual'!A22</f>
        <v>All College-Grad-MBA</v>
      </c>
      <c r="B22" s="35">
        <v>143</v>
      </c>
      <c r="C22" s="81">
        <f>('Total Majors-Actual'!C22- 'Total Majors-Actual'!$B22)/'Total Majors-Actual'!$B22</f>
        <v>6.9930069930069935E-2</v>
      </c>
      <c r="D22" s="81">
        <f>('Total Majors-Actual'!D22- 'Total Majors-Actual'!$B22)/'Total Majors-Actual'!$B22</f>
        <v>0.28671328671328672</v>
      </c>
      <c r="E22" s="81">
        <f>('Total Majors-Actual'!E22- 'Total Majors-Actual'!$B22)/'Total Majors-Actual'!$B22</f>
        <v>0.23076923076923078</v>
      </c>
      <c r="F22" s="81">
        <f>('Total Majors-Actual'!F22- 'Total Majors-Actual'!$B22)/'Total Majors-Actual'!$B22</f>
        <v>-7.6923076923076927E-2</v>
      </c>
      <c r="G22" s="81">
        <f>('Total Majors-Actual'!G22- 'Total Majors-Actual'!$B22)/'Total Majors-Actual'!$B22</f>
        <v>-0.20979020979020979</v>
      </c>
      <c r="H22" s="81">
        <f>('Total Majors-Actual'!H22- 'Total Majors-Actual'!$B22)/'Total Majors-Actual'!$B22</f>
        <v>-0.32867132867132864</v>
      </c>
      <c r="I22" s="81">
        <f>('Total Majors-Actual'!I22- 'Total Majors-Actual'!$B22)/'Total Majors-Actual'!$B22</f>
        <v>-0.46853146853146854</v>
      </c>
      <c r="J22" s="81">
        <f>('Total Majors-Actual'!J22- 'Total Majors-Actual'!$B22)/'Total Majors-Actual'!$B22</f>
        <v>-0.65734265734265729</v>
      </c>
      <c r="K22" s="80">
        <f>('Total Majors-Actual'!K22- 'Total Majors-Actual'!$B22)/'Total Majors-Actual'!$B22</f>
        <v>-0.70629370629370625</v>
      </c>
      <c r="L22" s="79">
        <f>('Total Majors-Actual'!L22- 'Total Majors-Actual'!$B22)/'Total Majors-Actual'!$B22</f>
        <v>-0.65034965034965031</v>
      </c>
      <c r="M22" s="79">
        <f>('Total Majors-Actual'!L22- 'Total Majors-Actual'!$G22)/'Total Majors-Actual'!$G22</f>
        <v>-0.55752212389380529</v>
      </c>
      <c r="N22" s="79">
        <f>('Total Majors-Actual'!L22- 'Total Majors-Actual'!$I22)/'Total Majors-Actual'!$I22</f>
        <v>-0.34210526315789475</v>
      </c>
    </row>
    <row r="23" spans="1:14" s="5" customFormat="1" ht="12.75" x14ac:dyDescent="0.25">
      <c r="A23" s="27" t="str">
        <f>'Total Majors-Actual'!A23</f>
        <v>Computer Information Systems</v>
      </c>
      <c r="B23" s="22">
        <v>469</v>
      </c>
      <c r="C23" s="81">
        <f>('Total Majors-Actual'!C23- 'Total Majors-Actual'!$B23)/'Total Majors-Actual'!$B23</f>
        <v>-4.2643923240938165E-3</v>
      </c>
      <c r="D23" s="81">
        <f>('Total Majors-Actual'!D23- 'Total Majors-Actual'!$B23)/'Total Majors-Actual'!$B23</f>
        <v>0.10021321961620469</v>
      </c>
      <c r="E23" s="81">
        <f>('Total Majors-Actual'!E23- 'Total Majors-Actual'!$B23)/'Total Majors-Actual'!$B23</f>
        <v>2.1321961620469083E-3</v>
      </c>
      <c r="F23" s="81">
        <f>('Total Majors-Actual'!F23- 'Total Majors-Actual'!$B23)/'Total Majors-Actual'!$B23</f>
        <v>-6.3965884861407248E-3</v>
      </c>
      <c r="G23" s="81">
        <f>('Total Majors-Actual'!G23- 'Total Majors-Actual'!$B23)/'Total Majors-Actual'!$B23</f>
        <v>0.15351812366737741</v>
      </c>
      <c r="H23" s="81">
        <f>('Total Majors-Actual'!H23- 'Total Majors-Actual'!$B23)/'Total Majors-Actual'!$B23</f>
        <v>0.27931769722814498</v>
      </c>
      <c r="I23" s="81">
        <f>('Total Majors-Actual'!I23- 'Total Majors-Actual'!$B23)/'Total Majors-Actual'!$B23</f>
        <v>0.40298507462686567</v>
      </c>
      <c r="J23" s="81">
        <f>('Total Majors-Actual'!J23- 'Total Majors-Actual'!$B23)/'Total Majors-Actual'!$B23</f>
        <v>0.62260127931769726</v>
      </c>
      <c r="K23" s="80">
        <f>('Total Majors-Actual'!K23- 'Total Majors-Actual'!$B23)/'Total Majors-Actual'!$B23</f>
        <v>0.73773987206823033</v>
      </c>
      <c r="L23" s="79">
        <f>('Total Majors-Actual'!L23- 'Total Majors-Actual'!$B23)/'Total Majors-Actual'!$B23</f>
        <v>0.78251599147121531</v>
      </c>
      <c r="M23" s="79">
        <f>('Total Majors-Actual'!L23- 'Total Majors-Actual'!$G23)/'Total Majors-Actual'!$G23</f>
        <v>0.54528650646950094</v>
      </c>
      <c r="N23" s="79">
        <f>('Total Majors-Actual'!L23- 'Total Majors-Actual'!$I23)/'Total Majors-Actual'!$I23</f>
        <v>0.27051671732522797</v>
      </c>
    </row>
    <row r="24" spans="1:14" s="5" customFormat="1" ht="12.75" x14ac:dyDescent="0.25">
      <c r="A24" s="27" t="str">
        <f>'Total Majors-Actual'!A24</f>
        <v>Finance, Real Estate, Law</v>
      </c>
      <c r="B24" s="22">
        <v>756</v>
      </c>
      <c r="C24" s="81">
        <f>('Total Majors-Actual'!C24- 'Total Majors-Actual'!$B24)/'Total Majors-Actual'!$B24</f>
        <v>-0.15211640211640212</v>
      </c>
      <c r="D24" s="81">
        <f>('Total Majors-Actual'!D24- 'Total Majors-Actual'!$B24)/'Total Majors-Actual'!$B24</f>
        <v>-0.25396825396825395</v>
      </c>
      <c r="E24" s="81">
        <f>('Total Majors-Actual'!E24- 'Total Majors-Actual'!$B24)/'Total Majors-Actual'!$B24</f>
        <v>-0.38624338624338622</v>
      </c>
      <c r="F24" s="81">
        <f>('Total Majors-Actual'!F24- 'Total Majors-Actual'!$B24)/'Total Majors-Actual'!$B24</f>
        <v>-0.41269841269841268</v>
      </c>
      <c r="G24" s="81">
        <f>('Total Majors-Actual'!G24- 'Total Majors-Actual'!$B24)/'Total Majors-Actual'!$B24</f>
        <v>-0.37301587301587302</v>
      </c>
      <c r="H24" s="81">
        <f>('Total Majors-Actual'!H24- 'Total Majors-Actual'!$B24)/'Total Majors-Actual'!$B24</f>
        <v>-0.31216931216931215</v>
      </c>
      <c r="I24" s="81">
        <f>('Total Majors-Actual'!I24- 'Total Majors-Actual'!$B24)/'Total Majors-Actual'!$B24</f>
        <v>-0.25529100529100529</v>
      </c>
      <c r="J24" s="81">
        <f>('Total Majors-Actual'!J24- 'Total Majors-Actual'!$B24)/'Total Majors-Actual'!$B24</f>
        <v>-0.25132275132275134</v>
      </c>
      <c r="K24" s="80">
        <f>('Total Majors-Actual'!K24- 'Total Majors-Actual'!$B24)/'Total Majors-Actual'!$B24</f>
        <v>-0.2275132275132275</v>
      </c>
      <c r="L24" s="79">
        <f>('Total Majors-Actual'!L24- 'Total Majors-Actual'!$B24)/'Total Majors-Actual'!$B24</f>
        <v>-0.13756613756613756</v>
      </c>
      <c r="M24" s="79">
        <f>('Total Majors-Actual'!L24- 'Total Majors-Actual'!$G24)/'Total Majors-Actual'!$G24</f>
        <v>0.37552742616033757</v>
      </c>
      <c r="N24" s="79">
        <f>('Total Majors-Actual'!L24- 'Total Majors-Actual'!$I24)/'Total Majors-Actual'!$I24</f>
        <v>0.15808170515097691</v>
      </c>
    </row>
    <row r="25" spans="1:14" s="5" customFormat="1" ht="12.75" x14ac:dyDescent="0.25">
      <c r="A25" s="27" t="str">
        <f>'Total Majors-Actual'!A25</f>
        <v>International Bus &amp; Marketing</v>
      </c>
      <c r="B25" s="22">
        <v>979</v>
      </c>
      <c r="C25" s="81">
        <f>('Total Majors-Actual'!C25- 'Total Majors-Actual'!$B25)/'Total Majors-Actual'!$B25</f>
        <v>-2.3493360572012258E-2</v>
      </c>
      <c r="D25" s="81">
        <f>('Total Majors-Actual'!D25- 'Total Majors-Actual'!$B25)/'Total Majors-Actual'!$B25</f>
        <v>0.10010214504596528</v>
      </c>
      <c r="E25" s="81">
        <f>('Total Majors-Actual'!E25- 'Total Majors-Actual'!$B25)/'Total Majors-Actual'!$B25</f>
        <v>-5.2093973442288048E-2</v>
      </c>
      <c r="F25" s="81">
        <f>('Total Majors-Actual'!F25- 'Total Majors-Actual'!$B25)/'Total Majors-Actual'!$B25</f>
        <v>3.0643513789581204E-3</v>
      </c>
      <c r="G25" s="81">
        <f>('Total Majors-Actual'!G25- 'Total Majors-Actual'!$B25)/'Total Majors-Actual'!$B25</f>
        <v>9.6016343207354443E-2</v>
      </c>
      <c r="H25" s="81">
        <f>('Total Majors-Actual'!H25- 'Total Majors-Actual'!$B25)/'Total Majors-Actual'!$B25</f>
        <v>0.11133810010214505</v>
      </c>
      <c r="I25" s="81">
        <f>('Total Majors-Actual'!I25- 'Total Majors-Actual'!$B25)/'Total Majors-Actual'!$B25</f>
        <v>0.21756894790602654</v>
      </c>
      <c r="J25" s="81">
        <f>('Total Majors-Actual'!J25- 'Total Majors-Actual'!$B25)/'Total Majors-Actual'!$B25</f>
        <v>0.18998978549540346</v>
      </c>
      <c r="K25" s="80">
        <f>('Total Majors-Actual'!K25- 'Total Majors-Actual'!$B25)/'Total Majors-Actual'!$B25</f>
        <v>0.29213483146067415</v>
      </c>
      <c r="L25" s="79">
        <f>('Total Majors-Actual'!L25- 'Total Majors-Actual'!$B25)/'Total Majors-Actual'!$B25</f>
        <v>0.3595505617977528</v>
      </c>
      <c r="M25" s="79">
        <f>('Total Majors-Actual'!L25- 'Total Majors-Actual'!$G25)/'Total Majors-Actual'!$G25</f>
        <v>0.24044734389561975</v>
      </c>
      <c r="N25" s="79">
        <f>('Total Majors-Actual'!L25- 'Total Majors-Actual'!$I25)/'Total Majors-Actual'!$I25</f>
        <v>0.11661073825503356</v>
      </c>
    </row>
    <row r="26" spans="1:14" s="5" customFormat="1" ht="12.75" x14ac:dyDescent="0.25">
      <c r="A26" s="27" t="str">
        <f>'Total Majors-Actual'!A26</f>
        <v>Management &amp; Human Resources</v>
      </c>
      <c r="B26" s="22">
        <v>869</v>
      </c>
      <c r="C26" s="81">
        <f>('Total Majors-Actual'!C26- 'Total Majors-Actual'!$B26)/'Total Majors-Actual'!$B26</f>
        <v>7.1346375143843496E-2</v>
      </c>
      <c r="D26" s="81">
        <f>('Total Majors-Actual'!D26- 'Total Majors-Actual'!$B26)/'Total Majors-Actual'!$B26</f>
        <v>9.6662830840046024E-2</v>
      </c>
      <c r="E26" s="81">
        <f>('Total Majors-Actual'!E26- 'Total Majors-Actual'!$B26)/'Total Majors-Actual'!$B26</f>
        <v>-4.0276179516685849E-2</v>
      </c>
      <c r="F26" s="81">
        <f>('Total Majors-Actual'!F26- 'Total Majors-Actual'!$B26)/'Total Majors-Actual'!$B26</f>
        <v>-2.7617951668584578E-2</v>
      </c>
      <c r="G26" s="81">
        <f>('Total Majors-Actual'!G26- 'Total Majors-Actual'!$B26)/'Total Majors-Actual'!$B26</f>
        <v>4.0276179516685849E-2</v>
      </c>
      <c r="H26" s="81">
        <f>('Total Majors-Actual'!H26- 'Total Majors-Actual'!$B26)/'Total Majors-Actual'!$B26</f>
        <v>2.9919447640966629E-2</v>
      </c>
      <c r="I26" s="81">
        <f>('Total Majors-Actual'!I26- 'Total Majors-Actual'!$B26)/'Total Majors-Actual'!$B26</f>
        <v>0.10126582278481013</v>
      </c>
      <c r="J26" s="81">
        <f>('Total Majors-Actual'!J26- 'Total Majors-Actual'!$B26)/'Total Majors-Actual'!$B26</f>
        <v>0.15765247410817032</v>
      </c>
      <c r="K26" s="80">
        <f>('Total Majors-Actual'!K26- 'Total Majors-Actual'!$B26)/'Total Majors-Actual'!$B26</f>
        <v>8.0552359033371698E-2</v>
      </c>
      <c r="L26" s="79">
        <f>('Total Majors-Actual'!L26- 'Total Majors-Actual'!$B26)/'Total Majors-Actual'!$B26</f>
        <v>4.1426927502876867E-2</v>
      </c>
      <c r="M26" s="79">
        <f>('Total Majors-Actual'!L26- 'Total Majors-Actual'!$G26)/'Total Majors-Actual'!$G26</f>
        <v>1.1061946902654867E-3</v>
      </c>
      <c r="N26" s="79">
        <f>('Total Majors-Actual'!L26- 'Total Majors-Actual'!$I26)/'Total Majors-Actual'!$I26</f>
        <v>-5.4336468129571575E-2</v>
      </c>
    </row>
    <row r="27" spans="1:14" s="5" customFormat="1" ht="12.75" x14ac:dyDescent="0.25">
      <c r="A27" s="27" t="str">
        <f>'Total Majors-Actual'!A27</f>
        <v>Technology &amp; Operations Mgmt</v>
      </c>
      <c r="B27" s="22">
        <v>268</v>
      </c>
      <c r="C27" s="81">
        <f>('Total Majors-Actual'!C27- 'Total Majors-Actual'!$B27)/'Total Majors-Actual'!$B27</f>
        <v>-0.11194029850746269</v>
      </c>
      <c r="D27" s="81">
        <f>('Total Majors-Actual'!D27- 'Total Majors-Actual'!$B27)/'Total Majors-Actual'!$B27</f>
        <v>-0.22761194029850745</v>
      </c>
      <c r="E27" s="81">
        <f>('Total Majors-Actual'!E27- 'Total Majors-Actual'!$B27)/'Total Majors-Actual'!$B27</f>
        <v>-0.27238805970149255</v>
      </c>
      <c r="F27" s="81">
        <f>('Total Majors-Actual'!F27- 'Total Majors-Actual'!$B27)/'Total Majors-Actual'!$B27</f>
        <v>-0.20522388059701493</v>
      </c>
      <c r="G27" s="81">
        <f>('Total Majors-Actual'!G27- 'Total Majors-Actual'!$B27)/'Total Majors-Actual'!$B27</f>
        <v>-0.12686567164179105</v>
      </c>
      <c r="H27" s="81">
        <f>('Total Majors-Actual'!H27- 'Total Majors-Actual'!$B27)/'Total Majors-Actual'!$B27</f>
        <v>-4.4776119402985072E-2</v>
      </c>
      <c r="I27" s="81">
        <f>('Total Majors-Actual'!I27- 'Total Majors-Actual'!$B27)/'Total Majors-Actual'!$B27</f>
        <v>-3.7313432835820892E-2</v>
      </c>
      <c r="J27" s="81">
        <f>('Total Majors-Actual'!J27- 'Total Majors-Actual'!$B27)/'Total Majors-Actual'!$B27</f>
        <v>5.5970149253731345E-2</v>
      </c>
      <c r="K27" s="80">
        <f>('Total Majors-Actual'!K27- 'Total Majors-Actual'!$B27)/'Total Majors-Actual'!$B27</f>
        <v>0.22761194029850745</v>
      </c>
      <c r="L27" s="79">
        <f>('Total Majors-Actual'!L27- 'Total Majors-Actual'!$B27)/'Total Majors-Actual'!$B27</f>
        <v>0.37686567164179102</v>
      </c>
      <c r="M27" s="79">
        <f>('Total Majors-Actual'!L27- 'Total Majors-Actual'!$G27)/'Total Majors-Actual'!$G27</f>
        <v>0.57692307692307687</v>
      </c>
      <c r="N27" s="79">
        <f>('Total Majors-Actual'!L27- 'Total Majors-Actual'!$I27)/'Total Majors-Actual'!$I27</f>
        <v>0.43023255813953487</v>
      </c>
    </row>
    <row r="28" spans="1:14" s="5" customFormat="1" ht="12.75" x14ac:dyDescent="0.25">
      <c r="A28" s="78" t="str">
        <f>'Total Majors-Actual'!A28</f>
        <v>Business Administration Total</v>
      </c>
      <c r="B28" s="18">
        <v>4386</v>
      </c>
      <c r="C28" s="77">
        <f>('Total Majors-Actual'!C28- 'Total Majors-Actual'!$B28)/'Total Majors-Actual'!$B28</f>
        <v>-4.1951664386684906E-2</v>
      </c>
      <c r="D28" s="77">
        <f>('Total Majors-Actual'!D28- 'Total Majors-Actual'!$B28)/'Total Majors-Actual'!$B28</f>
        <v>5.0159598723210214E-3</v>
      </c>
      <c r="E28" s="77">
        <f>('Total Majors-Actual'!E28- 'Total Majors-Actual'!$B28)/'Total Majors-Actual'!$B28</f>
        <v>-9.0515275877792983E-2</v>
      </c>
      <c r="F28" s="77">
        <f>('Total Majors-Actual'!F28- 'Total Majors-Actual'!$B28)/'Total Majors-Actual'!$B28</f>
        <v>-9.00592795257638E-2</v>
      </c>
      <c r="G28" s="77">
        <f>('Total Majors-Actual'!G28- 'Total Majors-Actual'!$B28)/'Total Majors-Actual'!$B28</f>
        <v>-9.575923392612859E-3</v>
      </c>
      <c r="H28" s="77">
        <f>('Total Majors-Actual'!H28- 'Total Majors-Actual'!$B28)/'Total Majors-Actual'!$B28</f>
        <v>2.3255813953488372E-2</v>
      </c>
      <c r="I28" s="77">
        <f>('Total Majors-Actual'!I28- 'Total Majors-Actual'!$B28)/'Total Majors-Actual'!$B28</f>
        <v>8.9603283173734616E-2</v>
      </c>
      <c r="J28" s="77">
        <f>('Total Majors-Actual'!J28- 'Total Majors-Actual'!$B28)/'Total Majors-Actual'!$B28</f>
        <v>0.11491108071135431</v>
      </c>
      <c r="K28" s="76">
        <f>('Total Majors-Actual'!K28- 'Total Majors-Actual'!$B28)/'Total Majors-Actual'!$B28</f>
        <v>0.12152302781577748</v>
      </c>
      <c r="L28" s="73">
        <f>('Total Majors-Actual'!L28- 'Total Majors-Actual'!$B28)/'Total Majors-Actual'!$B28</f>
        <v>0.12608299133606932</v>
      </c>
      <c r="M28" s="73">
        <f>('Total Majors-Actual'!L28- 'Total Majors-Actual'!$G28)/'Total Majors-Actual'!$G28</f>
        <v>0.13697053406998158</v>
      </c>
      <c r="N28" s="73">
        <f>('Total Majors-Actual'!L28- 'Total Majors-Actual'!$I28)/'Total Majors-Actual'!$I28</f>
        <v>3.3479807491106926E-2</v>
      </c>
    </row>
    <row r="29" spans="1:14" s="5" customFormat="1" ht="12.75" x14ac:dyDescent="0.25">
      <c r="A29" s="33"/>
      <c r="B29" s="32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3"/>
    </row>
    <row r="30" spans="1:14" s="5" customFormat="1" ht="12.75" x14ac:dyDescent="0.25">
      <c r="A30" s="30" t="str">
        <f>'Total Majors-Actual'!A30</f>
        <v>Education &amp; Integrative Studies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8"/>
    </row>
    <row r="31" spans="1:14" s="5" customFormat="1" ht="12.75" x14ac:dyDescent="0.25">
      <c r="A31" s="27" t="str">
        <f>'Total Majors-Actual'!A31</f>
        <v>Department of Education</v>
      </c>
      <c r="B31" s="26">
        <v>274</v>
      </c>
      <c r="C31" s="81">
        <f>('Total Majors-Actual'!C31- 'Total Majors-Actual'!$B31)/'Total Majors-Actual'!$B31</f>
        <v>0.20072992700729927</v>
      </c>
      <c r="D31" s="81">
        <f>('Total Majors-Actual'!D31- 'Total Majors-Actual'!$B31)/'Total Majors-Actual'!$B31</f>
        <v>0.11313868613138686</v>
      </c>
      <c r="E31" s="81">
        <f>('Total Majors-Actual'!E31- 'Total Majors-Actual'!$B31)/'Total Majors-Actual'!$B31</f>
        <v>-0.12408759124087591</v>
      </c>
      <c r="F31" s="81">
        <f>('Total Majors-Actual'!F31- 'Total Majors-Actual'!$B31)/'Total Majors-Actual'!$B31</f>
        <v>-0.17153284671532848</v>
      </c>
      <c r="G31" s="81">
        <f>('Total Majors-Actual'!G31- 'Total Majors-Actual'!$B31)/'Total Majors-Actual'!$B31</f>
        <v>-0.19343065693430658</v>
      </c>
      <c r="H31" s="81">
        <f>('Total Majors-Actual'!H31- 'Total Majors-Actual'!$B31)/'Total Majors-Actual'!$B31</f>
        <v>-0.22262773722627738</v>
      </c>
      <c r="I31" s="81">
        <f>('Total Majors-Actual'!I31- 'Total Majors-Actual'!$B31)/'Total Majors-Actual'!$B31</f>
        <v>-0.22627737226277372</v>
      </c>
      <c r="J31" s="81">
        <f>('Total Majors-Actual'!J31- 'Total Majors-Actual'!$B31)/'Total Majors-Actual'!$B31</f>
        <v>-0.36861313868613138</v>
      </c>
      <c r="K31" s="80">
        <f>('Total Majors-Actual'!K31- 'Total Majors-Actual'!$B31)/'Total Majors-Actual'!$B31</f>
        <v>-0.20437956204379562</v>
      </c>
      <c r="L31" s="82">
        <f>('Total Majors-Actual'!L31- 'Total Majors-Actual'!$B31)/'Total Majors-Actual'!$B31</f>
        <v>-9.8540145985401464E-2</v>
      </c>
      <c r="M31" s="82">
        <f>('Total Majors-Actual'!L31- 'Total Majors-Actual'!$G31)/'Total Majors-Actual'!$G31</f>
        <v>0.11764705882352941</v>
      </c>
      <c r="N31" s="82">
        <f>('Total Majors-Actual'!L31- 'Total Majors-Actual'!$I31)/'Total Majors-Actual'!$I31</f>
        <v>0.1650943396226415</v>
      </c>
    </row>
    <row r="32" spans="1:14" s="5" customFormat="1" ht="12.75" x14ac:dyDescent="0.25">
      <c r="A32" s="27" t="str">
        <f>'Total Majors-Actual'!A32</f>
        <v>Teacher Education</v>
      </c>
      <c r="B32" s="22">
        <v>596</v>
      </c>
      <c r="C32" s="81">
        <f>('Total Majors-Actual'!C32- 'Total Majors-Actual'!$B32)/'Total Majors-Actual'!$B32</f>
        <v>-9.3959731543624164E-2</v>
      </c>
      <c r="D32" s="81">
        <f>('Total Majors-Actual'!D32- 'Total Majors-Actual'!$B32)/'Total Majors-Actual'!$B32</f>
        <v>-3.1879194630872486E-2</v>
      </c>
      <c r="E32" s="81">
        <f>('Total Majors-Actual'!E32- 'Total Majors-Actual'!$B32)/'Total Majors-Actual'!$B32</f>
        <v>-0.18456375838926176</v>
      </c>
      <c r="F32" s="81">
        <f>('Total Majors-Actual'!F32- 'Total Majors-Actual'!$B32)/'Total Majors-Actual'!$B32</f>
        <v>-0.33053691275167785</v>
      </c>
      <c r="G32" s="81">
        <f>('Total Majors-Actual'!G32- 'Total Majors-Actual'!$B32)/'Total Majors-Actual'!$B32</f>
        <v>-0.39429530201342283</v>
      </c>
      <c r="H32" s="81">
        <f>('Total Majors-Actual'!H32- 'Total Majors-Actual'!$B32)/'Total Majors-Actual'!$B32</f>
        <v>-0.39932885906040266</v>
      </c>
      <c r="I32" s="81">
        <f>('Total Majors-Actual'!I32- 'Total Majors-Actual'!$B32)/'Total Majors-Actual'!$B32</f>
        <v>-0.40268456375838924</v>
      </c>
      <c r="J32" s="81">
        <f>('Total Majors-Actual'!J32- 'Total Majors-Actual'!$B32)/'Total Majors-Actual'!$B32</f>
        <v>-0.29865771812080538</v>
      </c>
      <c r="K32" s="80">
        <f>('Total Majors-Actual'!K32- 'Total Majors-Actual'!$B32)/'Total Majors-Actual'!$B32</f>
        <v>-0.25335570469798657</v>
      </c>
      <c r="L32" s="79">
        <f>('Total Majors-Actual'!L32- 'Total Majors-Actual'!$B32)/'Total Majors-Actual'!$B32</f>
        <v>-0.27348993288590606</v>
      </c>
      <c r="M32" s="79">
        <f>('Total Majors-Actual'!L32- 'Total Majors-Actual'!$G32)/'Total Majors-Actual'!$G32</f>
        <v>0.1994459833795014</v>
      </c>
      <c r="N32" s="79">
        <f>('Total Majors-Actual'!L32- 'Total Majors-Actual'!$I32)/'Total Majors-Actual'!$I32</f>
        <v>0.21629213483146068</v>
      </c>
    </row>
    <row r="33" spans="1:14" s="5" customFormat="1" ht="12.75" x14ac:dyDescent="0.25">
      <c r="A33" s="27" t="str">
        <f>'Total Majors-Actual'!A33</f>
        <v>Ethnic and Women's Studies</v>
      </c>
      <c r="B33" s="22">
        <v>73</v>
      </c>
      <c r="C33" s="81">
        <f>('Total Majors-Actual'!C33- 'Total Majors-Actual'!$B33)/'Total Majors-Actual'!$B33</f>
        <v>-0.13698630136986301</v>
      </c>
      <c r="D33" s="81">
        <f>('Total Majors-Actual'!D33- 'Total Majors-Actual'!$B33)/'Total Majors-Actual'!$B33</f>
        <v>0.15068493150684931</v>
      </c>
      <c r="E33" s="81">
        <f>('Total Majors-Actual'!E33- 'Total Majors-Actual'!$B33)/'Total Majors-Actual'!$B33</f>
        <v>8.2191780821917804E-2</v>
      </c>
      <c r="F33" s="81">
        <f>('Total Majors-Actual'!F33- 'Total Majors-Actual'!$B33)/'Total Majors-Actual'!$B33</f>
        <v>-1.3698630136986301E-2</v>
      </c>
      <c r="G33" s="81">
        <f>('Total Majors-Actual'!G33- 'Total Majors-Actual'!$B33)/'Total Majors-Actual'!$B33</f>
        <v>4.1095890410958902E-2</v>
      </c>
      <c r="H33" s="81">
        <f>('Total Majors-Actual'!H33- 'Total Majors-Actual'!$B33)/'Total Majors-Actual'!$B33</f>
        <v>5.4794520547945202E-2</v>
      </c>
      <c r="I33" s="81">
        <f>('Total Majors-Actual'!I33- 'Total Majors-Actual'!$B33)/'Total Majors-Actual'!$B33</f>
        <v>0.24657534246575341</v>
      </c>
      <c r="J33" s="81">
        <f>('Total Majors-Actual'!J33- 'Total Majors-Actual'!$B33)/'Total Majors-Actual'!$B33</f>
        <v>0.32876712328767121</v>
      </c>
      <c r="K33" s="80">
        <f>('Total Majors-Actual'!K33- 'Total Majors-Actual'!$B33)/'Total Majors-Actual'!$B33</f>
        <v>0.73972602739726023</v>
      </c>
      <c r="L33" s="79">
        <f>('Total Majors-Actual'!L33- 'Total Majors-Actual'!$B33)/'Total Majors-Actual'!$B33</f>
        <v>0.98630136986301364</v>
      </c>
      <c r="M33" s="79">
        <f>('Total Majors-Actual'!L33- 'Total Majors-Actual'!$G33)/'Total Majors-Actual'!$G33</f>
        <v>0.90789473684210531</v>
      </c>
      <c r="N33" s="79">
        <f>('Total Majors-Actual'!L33- 'Total Majors-Actual'!$I33)/'Total Majors-Actual'!$I33</f>
        <v>0.59340659340659341</v>
      </c>
    </row>
    <row r="34" spans="1:14" s="5" customFormat="1" ht="12.75" x14ac:dyDescent="0.25">
      <c r="A34" s="27" t="str">
        <f>'Total Majors-Actual'!A34</f>
        <v>Liberal Studies</v>
      </c>
      <c r="B34" s="42">
        <v>671</v>
      </c>
      <c r="C34" s="81">
        <f>('Total Majors-Actual'!C34- 'Total Majors-Actual'!$B34)/'Total Majors-Actual'!$B34</f>
        <v>-0.15648286140089418</v>
      </c>
      <c r="D34" s="81">
        <f>('Total Majors-Actual'!D34- 'Total Majors-Actual'!$B34)/'Total Majors-Actual'!$B34</f>
        <v>-0.17287630402384502</v>
      </c>
      <c r="E34" s="81">
        <f>('Total Majors-Actual'!E34- 'Total Majors-Actual'!$B34)/'Total Majors-Actual'!$B34</f>
        <v>-0.26974664679582711</v>
      </c>
      <c r="F34" s="81">
        <f>('Total Majors-Actual'!F34- 'Total Majors-Actual'!$B34)/'Total Majors-Actual'!$B34</f>
        <v>-0.25931445603576753</v>
      </c>
      <c r="G34" s="81">
        <f>('Total Majors-Actual'!G34- 'Total Majors-Actual'!$B34)/'Total Majors-Actual'!$B34</f>
        <v>-0.23695976154992549</v>
      </c>
      <c r="H34" s="81">
        <f>('Total Majors-Actual'!H34- 'Total Majors-Actual'!$B34)/'Total Majors-Actual'!$B34</f>
        <v>-0.25335320417287632</v>
      </c>
      <c r="I34" s="81">
        <f>('Total Majors-Actual'!I34- 'Total Majors-Actual'!$B34)/'Total Majors-Actual'!$B34</f>
        <v>-0.14903129657228018</v>
      </c>
      <c r="J34" s="81">
        <f>('Total Majors-Actual'!J34- 'Total Majors-Actual'!$B34)/'Total Majors-Actual'!$B34</f>
        <v>4.4709388971684054E-3</v>
      </c>
      <c r="K34" s="80">
        <f>('Total Majors-Actual'!K34- 'Total Majors-Actual'!$B34)/'Total Majors-Actual'!$B34</f>
        <v>4.1728763040238454E-2</v>
      </c>
      <c r="L34" s="79">
        <f>('Total Majors-Actual'!L34- 'Total Majors-Actual'!$B34)/'Total Majors-Actual'!$B34</f>
        <v>5.216095380029806E-2</v>
      </c>
      <c r="M34" s="79">
        <f>('Total Majors-Actual'!L34- 'Total Majors-Actual'!$G34)/'Total Majors-Actual'!$G34</f>
        <v>0.37890625</v>
      </c>
      <c r="N34" s="79">
        <f>('Total Majors-Actual'!L34- 'Total Majors-Actual'!$I34)/'Total Majors-Actual'!$I34</f>
        <v>0.23642732049036777</v>
      </c>
    </row>
    <row r="35" spans="1:14" s="5" customFormat="1" ht="12.75" x14ac:dyDescent="0.25">
      <c r="A35" s="78" t="str">
        <f>'Total Majors-Actual'!A35</f>
        <v>Education &amp; Integrative Studies Total</v>
      </c>
      <c r="B35" s="18">
        <v>1614</v>
      </c>
      <c r="C35" s="77">
        <f>('Total Majors-Actual'!C35- 'Total Majors-Actual'!$B35)/'Total Majors-Actual'!$B35</f>
        <v>-7.1871127633209422E-2</v>
      </c>
      <c r="D35" s="77">
        <f>('Total Majors-Actual'!D35- 'Total Majors-Actual'!$B35)/'Total Majors-Actual'!$B35</f>
        <v>-5.7620817843866169E-2</v>
      </c>
      <c r="E35" s="77">
        <f>('Total Majors-Actual'!E35- 'Total Majors-Actual'!$B35)/'Total Majors-Actual'!$B35</f>
        <v>-0.19764560099132589</v>
      </c>
      <c r="F35" s="77">
        <f>('Total Majors-Actual'!F35- 'Total Majors-Actual'!$B35)/'Total Majors-Actual'!$B35</f>
        <v>-0.25960346964064435</v>
      </c>
      <c r="G35" s="77">
        <f>('Total Majors-Actual'!G35- 'Total Majors-Actual'!$B35)/'Total Majors-Actual'!$B35</f>
        <v>-0.27509293680297398</v>
      </c>
      <c r="H35" s="77">
        <f>('Total Majors-Actual'!H35- 'Total Majors-Actual'!$B35)/'Total Majors-Actual'!$B35</f>
        <v>-0.28810408921933084</v>
      </c>
      <c r="I35" s="77">
        <f>('Total Majors-Actual'!I35- 'Total Majors-Actual'!$B35)/'Total Majors-Actual'!$B35</f>
        <v>-0.23791821561338289</v>
      </c>
      <c r="J35" s="77">
        <f>('Total Majors-Actual'!J35- 'Total Majors-Actual'!$B35)/'Total Majors-Actual'!$B35</f>
        <v>-0.15613382899628253</v>
      </c>
      <c r="K35" s="76">
        <f>('Total Majors-Actual'!K35- 'Total Majors-Actual'!$B35)/'Total Majors-Actual'!$B35</f>
        <v>-7.7447335811648074E-2</v>
      </c>
      <c r="L35" s="73">
        <f>('Total Majors-Actual'!L35- 'Total Majors-Actual'!$B35)/'Total Majors-Actual'!$B35</f>
        <v>-5.1425030978934326E-2</v>
      </c>
      <c r="M35" s="73">
        <f>('Total Majors-Actual'!L35- 'Total Majors-Actual'!$G35)/'Total Majors-Actual'!$G35</f>
        <v>0.30854700854700856</v>
      </c>
      <c r="N35" s="73">
        <f>('Total Majors-Actual'!L35- 'Total Majors-Actual'!$I35)/'Total Majors-Actual'!$I35</f>
        <v>0.24471544715447155</v>
      </c>
    </row>
    <row r="36" spans="1:14" s="5" customFormat="1" ht="12.75" x14ac:dyDescent="0.25">
      <c r="A36" s="33"/>
      <c r="B36" s="32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3"/>
    </row>
    <row r="37" spans="1:14" s="5" customFormat="1" ht="12.75" x14ac:dyDescent="0.25">
      <c r="A37" s="30" t="str">
        <f>'Total Majors-Actual'!A37</f>
        <v>Engineering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8"/>
    </row>
    <row r="38" spans="1:14" s="5" customFormat="1" ht="12.75" x14ac:dyDescent="0.25">
      <c r="A38" s="27" t="str">
        <f>'Total Majors-Actual'!A38</f>
        <v>All College - Engineering</v>
      </c>
      <c r="B38" s="26">
        <v>26</v>
      </c>
      <c r="C38" s="81">
        <f>('Total Majors-Actual'!C38- 'Total Majors-Actual'!$B38)/'Total Majors-Actual'!$B38</f>
        <v>0.96153846153846156</v>
      </c>
      <c r="D38" s="81">
        <f>('Total Majors-Actual'!D38- 'Total Majors-Actual'!$B38)/'Total Majors-Actual'!$B38</f>
        <v>0.92307692307692313</v>
      </c>
      <c r="E38" s="81">
        <f>('Total Majors-Actual'!E38- 'Total Majors-Actual'!$B38)/'Total Majors-Actual'!$B38</f>
        <v>1</v>
      </c>
      <c r="F38" s="81">
        <f>('Total Majors-Actual'!F38- 'Total Majors-Actual'!$B38)/'Total Majors-Actual'!$B38</f>
        <v>0.53846153846153844</v>
      </c>
      <c r="G38" s="81">
        <f>('Total Majors-Actual'!G38- 'Total Majors-Actual'!$B38)/'Total Majors-Actual'!$B38</f>
        <v>0.92307692307692313</v>
      </c>
      <c r="H38" s="81">
        <f>('Total Majors-Actual'!H38- 'Total Majors-Actual'!$B38)/'Total Majors-Actual'!$B38</f>
        <v>0.84615384615384615</v>
      </c>
      <c r="I38" s="81">
        <f>('Total Majors-Actual'!I38- 'Total Majors-Actual'!$B38)/'Total Majors-Actual'!$B38</f>
        <v>0.88461538461538458</v>
      </c>
      <c r="J38" s="81">
        <f>('Total Majors-Actual'!J38- 'Total Majors-Actual'!$B38)/'Total Majors-Actual'!$B38</f>
        <v>0.65384615384615385</v>
      </c>
      <c r="K38" s="81">
        <f>('Total Majors-Actual'!K38- 'Total Majors-Actual'!$B38)/'Total Majors-Actual'!$B38</f>
        <v>1.5</v>
      </c>
      <c r="L38" s="81">
        <f>('Total Majors-Actual'!L38- 'Total Majors-Actual'!$B38)/'Total Majors-Actual'!$B38</f>
        <v>1.5</v>
      </c>
      <c r="M38" s="82">
        <f>('Total Majors-Actual'!L38- 'Total Majors-Actual'!$G38)/'Total Majors-Actual'!$G38</f>
        <v>0.3</v>
      </c>
      <c r="N38" s="82">
        <f>('Total Majors-Actual'!L38- 'Total Majors-Actual'!$I38)/'Total Majors-Actual'!$I38</f>
        <v>0.32653061224489793</v>
      </c>
    </row>
    <row r="39" spans="1:14" s="5" customFormat="1" ht="12.75" x14ac:dyDescent="0.25">
      <c r="A39" s="27" t="str">
        <f>'Total Majors-Actual'!A39</f>
        <v>Aerospace Engineering</v>
      </c>
      <c r="B39" s="42">
        <v>370</v>
      </c>
      <c r="C39" s="81">
        <f>('Total Majors-Actual'!C39- 'Total Majors-Actual'!$B39)/'Total Majors-Actual'!$B39</f>
        <v>4.8648648648648651E-2</v>
      </c>
      <c r="D39" s="81">
        <f>('Total Majors-Actual'!D39- 'Total Majors-Actual'!$B39)/'Total Majors-Actual'!$B39</f>
        <v>0.21891891891891893</v>
      </c>
      <c r="E39" s="81">
        <f>('Total Majors-Actual'!E39- 'Total Majors-Actual'!$B39)/'Total Majors-Actual'!$B39</f>
        <v>0.25135135135135134</v>
      </c>
      <c r="F39" s="81">
        <f>('Total Majors-Actual'!F39- 'Total Majors-Actual'!$B39)/'Total Majors-Actual'!$B39</f>
        <v>0.22432432432432434</v>
      </c>
      <c r="G39" s="81">
        <f>('Total Majors-Actual'!G39- 'Total Majors-Actual'!$B39)/'Total Majors-Actual'!$B39</f>
        <v>0.21621621621621623</v>
      </c>
      <c r="H39" s="81">
        <f>('Total Majors-Actual'!H39- 'Total Majors-Actual'!$B39)/'Total Majors-Actual'!$B39</f>
        <v>0.16486486486486487</v>
      </c>
      <c r="I39" s="81">
        <f>('Total Majors-Actual'!I39- 'Total Majors-Actual'!$B39)/'Total Majors-Actual'!$B39</f>
        <v>0.29459459459459458</v>
      </c>
      <c r="J39" s="81">
        <f>('Total Majors-Actual'!J39- 'Total Majors-Actual'!$B39)/'Total Majors-Actual'!$B39</f>
        <v>0.32972972972972975</v>
      </c>
      <c r="K39" s="80">
        <f>('Total Majors-Actual'!K39- 'Total Majors-Actual'!$B39)/'Total Majors-Actual'!$B39</f>
        <v>0.4702702702702703</v>
      </c>
      <c r="L39" s="79">
        <f>('Total Majors-Actual'!L39- 'Total Majors-Actual'!$B39)/'Total Majors-Actual'!$B39</f>
        <v>0.58648648648648649</v>
      </c>
      <c r="M39" s="79">
        <f>('Total Majors-Actual'!L39- 'Total Majors-Actual'!$G39)/'Total Majors-Actual'!$G39</f>
        <v>0.30444444444444446</v>
      </c>
      <c r="N39" s="79">
        <f>('Total Majors-Actual'!L39- 'Total Majors-Actual'!$I39)/'Total Majors-Actual'!$I39</f>
        <v>0.22546972860125261</v>
      </c>
    </row>
    <row r="40" spans="1:14" s="5" customFormat="1" ht="12.75" x14ac:dyDescent="0.25">
      <c r="A40" s="27" t="str">
        <f>'Total Majors-Actual'!A40</f>
        <v>All College-Grad-Engineering</v>
      </c>
      <c r="B40" s="35">
        <v>128</v>
      </c>
      <c r="C40" s="81">
        <f>('Total Majors-Actual'!C40- 'Total Majors-Actual'!$B40)/'Total Majors-Actual'!$B40</f>
        <v>0.1953125</v>
      </c>
      <c r="D40" s="81">
        <f>('Total Majors-Actual'!D40- 'Total Majors-Actual'!$B40)/'Total Majors-Actual'!$B40</f>
        <v>0.4375</v>
      </c>
      <c r="E40" s="81">
        <f>('Total Majors-Actual'!E40- 'Total Majors-Actual'!$B40)/'Total Majors-Actual'!$B40</f>
        <v>0.7421875</v>
      </c>
      <c r="F40" s="81">
        <f>('Total Majors-Actual'!F40- 'Total Majors-Actual'!$B40)/'Total Majors-Actual'!$B40</f>
        <v>0.7109375</v>
      </c>
      <c r="G40" s="81">
        <f>('Total Majors-Actual'!G40- 'Total Majors-Actual'!$B40)/'Total Majors-Actual'!$B40</f>
        <v>0.6875</v>
      </c>
      <c r="H40" s="81">
        <f>('Total Majors-Actual'!H40- 'Total Majors-Actual'!$B40)/'Total Majors-Actual'!$B40</f>
        <v>0.6875</v>
      </c>
      <c r="I40" s="81">
        <f>('Total Majors-Actual'!I40- 'Total Majors-Actual'!$B40)/'Total Majors-Actual'!$B40</f>
        <v>0.9453125</v>
      </c>
      <c r="J40" s="81">
        <f>('Total Majors-Actual'!J40- 'Total Majors-Actual'!$B40)/'Total Majors-Actual'!$B40</f>
        <v>1.0234375</v>
      </c>
      <c r="K40" s="80">
        <f>('Total Majors-Actual'!K40- 'Total Majors-Actual'!$B40)/'Total Majors-Actual'!$B40</f>
        <v>0.9921875</v>
      </c>
      <c r="L40" s="79">
        <f>('Total Majors-Actual'!L40- 'Total Majors-Actual'!$B40)/'Total Majors-Actual'!$B40</f>
        <v>0.8359375</v>
      </c>
      <c r="M40" s="79">
        <f>('Total Majors-Actual'!L40- 'Total Majors-Actual'!$G40)/'Total Majors-Actual'!$G40</f>
        <v>8.7962962962962965E-2</v>
      </c>
      <c r="N40" s="79">
        <f>('Total Majors-Actual'!L40- 'Total Majors-Actual'!$I40)/'Total Majors-Actual'!$I40</f>
        <v>-5.6224899598393573E-2</v>
      </c>
    </row>
    <row r="41" spans="1:14" s="5" customFormat="1" ht="12.75" x14ac:dyDescent="0.25">
      <c r="A41" s="27" t="str">
        <f>'Total Majors-Actual'!A41</f>
        <v>Chemical &amp; Materials Egr</v>
      </c>
      <c r="B41" s="22">
        <v>215</v>
      </c>
      <c r="C41" s="81">
        <f>('Total Majors-Actual'!C41- 'Total Majors-Actual'!$B41)/'Total Majors-Actual'!$B41</f>
        <v>1.3953488372093023E-2</v>
      </c>
      <c r="D41" s="81">
        <f>('Total Majors-Actual'!D41- 'Total Majors-Actual'!$B41)/'Total Majors-Actual'!$B41</f>
        <v>0.30232558139534882</v>
      </c>
      <c r="E41" s="81">
        <f>('Total Majors-Actual'!E41- 'Total Majors-Actual'!$B41)/'Total Majors-Actual'!$B41</f>
        <v>0.32558139534883723</v>
      </c>
      <c r="F41" s="81">
        <f>('Total Majors-Actual'!F41- 'Total Majors-Actual'!$B41)/'Total Majors-Actual'!$B41</f>
        <v>0.43720930232558142</v>
      </c>
      <c r="G41" s="81">
        <f>('Total Majors-Actual'!G41- 'Total Majors-Actual'!$B41)/'Total Majors-Actual'!$B41</f>
        <v>0.45581395348837211</v>
      </c>
      <c r="H41" s="81">
        <f>('Total Majors-Actual'!H41- 'Total Majors-Actual'!$B41)/'Total Majors-Actual'!$B41</f>
        <v>0.52093023255813953</v>
      </c>
      <c r="I41" s="81">
        <f>('Total Majors-Actual'!I41- 'Total Majors-Actual'!$B41)/'Total Majors-Actual'!$B41</f>
        <v>0.82325581395348835</v>
      </c>
      <c r="J41" s="81">
        <f>('Total Majors-Actual'!J41- 'Total Majors-Actual'!$B41)/'Total Majors-Actual'!$B41</f>
        <v>0.92558139534883721</v>
      </c>
      <c r="K41" s="80">
        <f>('Total Majors-Actual'!K41- 'Total Majors-Actual'!$B41)/'Total Majors-Actual'!$B41</f>
        <v>1.2976744186046512</v>
      </c>
      <c r="L41" s="79">
        <f>('Total Majors-Actual'!L41- 'Total Majors-Actual'!$B41)/'Total Majors-Actual'!$B41</f>
        <v>1.1627906976744187</v>
      </c>
      <c r="M41" s="79">
        <f>('Total Majors-Actual'!L41- 'Total Majors-Actual'!$G41)/'Total Majors-Actual'!$G41</f>
        <v>0.48562300319488816</v>
      </c>
      <c r="N41" s="79">
        <f>('Total Majors-Actual'!L41- 'Total Majors-Actual'!$I41)/'Total Majors-Actual'!$I41</f>
        <v>0.18622448979591838</v>
      </c>
    </row>
    <row r="42" spans="1:14" s="5" customFormat="1" ht="12.75" x14ac:dyDescent="0.25">
      <c r="A42" s="27" t="str">
        <f>'Total Majors-Actual'!A42</f>
        <v>Civil Engineering</v>
      </c>
      <c r="B42" s="22">
        <v>1355</v>
      </c>
      <c r="C42" s="81">
        <f>('Total Majors-Actual'!C42- 'Total Majors-Actual'!$B42)/'Total Majors-Actual'!$B42</f>
        <v>6.7158671586715873E-2</v>
      </c>
      <c r="D42" s="81">
        <f>('Total Majors-Actual'!D42- 'Total Majors-Actual'!$B42)/'Total Majors-Actual'!$B42</f>
        <v>0</v>
      </c>
      <c r="E42" s="81">
        <f>('Total Majors-Actual'!E42- 'Total Majors-Actual'!$B42)/'Total Majors-Actual'!$B42</f>
        <v>-0.15276752767527677</v>
      </c>
      <c r="F42" s="81">
        <f>('Total Majors-Actual'!F42- 'Total Majors-Actual'!$B42)/'Total Majors-Actual'!$B42</f>
        <v>-0.25313653136531367</v>
      </c>
      <c r="G42" s="81">
        <f>('Total Majors-Actual'!G42- 'Total Majors-Actual'!$B42)/'Total Majors-Actual'!$B42</f>
        <v>-0.30036900369003688</v>
      </c>
      <c r="H42" s="81">
        <f>('Total Majors-Actual'!H42- 'Total Majors-Actual'!$B42)/'Total Majors-Actual'!$B42</f>
        <v>-0.34243542435424357</v>
      </c>
      <c r="I42" s="81">
        <f>('Total Majors-Actual'!I42- 'Total Majors-Actual'!$B42)/'Total Majors-Actual'!$B42</f>
        <v>-0.13062730627306274</v>
      </c>
      <c r="J42" s="81">
        <f>('Total Majors-Actual'!J42- 'Total Majors-Actual'!$B42)/'Total Majors-Actual'!$B42</f>
        <v>-0.10332103321033211</v>
      </c>
      <c r="K42" s="80">
        <f>('Total Majors-Actual'!K42- 'Total Majors-Actual'!$B42)/'Total Majors-Actual'!$B42</f>
        <v>-6.8634686346863469E-2</v>
      </c>
      <c r="L42" s="79">
        <f>('Total Majors-Actual'!L42- 'Total Majors-Actual'!$B42)/'Total Majors-Actual'!$B42</f>
        <v>-7.9704797047970483E-2</v>
      </c>
      <c r="M42" s="79">
        <f>('Total Majors-Actual'!L42- 'Total Majors-Actual'!$G42)/'Total Majors-Actual'!$G42</f>
        <v>0.31540084388185652</v>
      </c>
      <c r="N42" s="79">
        <f>('Total Majors-Actual'!L42- 'Total Majors-Actual'!$I42)/'Total Majors-Actual'!$I42</f>
        <v>5.857385398981324E-2</v>
      </c>
    </row>
    <row r="43" spans="1:14" s="5" customFormat="1" ht="12.75" x14ac:dyDescent="0.25">
      <c r="A43" s="27" t="str">
        <f>'Total Majors-Actual'!A43</f>
        <v>Electrical &amp; Computer Egr</v>
      </c>
      <c r="B43" s="22">
        <v>1091</v>
      </c>
      <c r="C43" s="81">
        <f>('Total Majors-Actual'!C43- 'Total Majors-Actual'!$B43)/'Total Majors-Actual'!$B43</f>
        <v>-6.7827681026581113E-2</v>
      </c>
      <c r="D43" s="81">
        <f>('Total Majors-Actual'!D43- 'Total Majors-Actual'!$B43)/'Total Majors-Actual'!$B43</f>
        <v>4.5829514207149404E-3</v>
      </c>
      <c r="E43" s="81">
        <f>('Total Majors-Actual'!E43- 'Total Majors-Actual'!$B43)/'Total Majors-Actual'!$B43</f>
        <v>1.0999083409715857E-2</v>
      </c>
      <c r="F43" s="81">
        <f>('Total Majors-Actual'!F43- 'Total Majors-Actual'!$B43)/'Total Majors-Actual'!$B43</f>
        <v>-1.0082493125572869E-2</v>
      </c>
      <c r="G43" s="81">
        <f>('Total Majors-Actual'!G43- 'Total Majors-Actual'!$B43)/'Total Majors-Actual'!$B43</f>
        <v>-0.10174152153987168</v>
      </c>
      <c r="H43" s="81">
        <f>('Total Majors-Actual'!H43- 'Total Majors-Actual'!$B43)/'Total Majors-Actual'!$B43</f>
        <v>-0.15490375802016498</v>
      </c>
      <c r="I43" s="81">
        <f>('Total Majors-Actual'!I43- 'Total Majors-Actual'!$B43)/'Total Majors-Actual'!$B43</f>
        <v>-8.982584784601283E-2</v>
      </c>
      <c r="J43" s="81">
        <f>('Total Majors-Actual'!J43- 'Total Majors-Actual'!$B43)/'Total Majors-Actual'!$B43</f>
        <v>-7.4243813015582041E-2</v>
      </c>
      <c r="K43" s="80">
        <f>('Total Majors-Actual'!K43- 'Total Majors-Actual'!$B43)/'Total Majors-Actual'!$B43</f>
        <v>-3.2080659945004586E-2</v>
      </c>
      <c r="L43" s="79">
        <f>('Total Majors-Actual'!L43- 'Total Majors-Actual'!$B43)/'Total Majors-Actual'!$B43</f>
        <v>-6.6911090742438131E-2</v>
      </c>
      <c r="M43" s="79">
        <f>('Total Majors-Actual'!L43- 'Total Majors-Actual'!$G43)/'Total Majors-Actual'!$G43</f>
        <v>3.8775510204081633E-2</v>
      </c>
      <c r="N43" s="79">
        <f>('Total Majors-Actual'!L43- 'Total Majors-Actual'!$I43)/'Total Majors-Actual'!$I43</f>
        <v>2.5176233635448138E-2</v>
      </c>
    </row>
    <row r="44" spans="1:14" s="5" customFormat="1" ht="12.75" x14ac:dyDescent="0.25">
      <c r="A44" s="27" t="str">
        <f>'Total Majors-Actual'!A44</f>
        <v>Electro-Mechanical Egr Technology</v>
      </c>
      <c r="B44" s="22">
        <v>521</v>
      </c>
      <c r="C44" s="81">
        <f>('Total Majors-Actual'!C44- 'Total Majors-Actual'!$B44)/'Total Majors-Actual'!$B44</f>
        <v>-3.2629558541266791E-2</v>
      </c>
      <c r="D44" s="81">
        <f>('Total Majors-Actual'!D44- 'Total Majors-Actual'!$B44)/'Total Majors-Actual'!$B44</f>
        <v>0</v>
      </c>
      <c r="E44" s="81">
        <f>('Total Majors-Actual'!E44- 'Total Majors-Actual'!$B44)/'Total Majors-Actual'!$B44</f>
        <v>-5.3742802303262956E-2</v>
      </c>
      <c r="F44" s="81">
        <f>('Total Majors-Actual'!F44- 'Total Majors-Actual'!$B44)/'Total Majors-Actual'!$B44</f>
        <v>0.12476007677543186</v>
      </c>
      <c r="G44" s="81">
        <f>('Total Majors-Actual'!G44- 'Total Majors-Actual'!$B44)/'Total Majors-Actual'!$B44</f>
        <v>0.29942418426103645</v>
      </c>
      <c r="H44" s="81">
        <f>('Total Majors-Actual'!H44- 'Total Majors-Actual'!$B44)/'Total Majors-Actual'!$B44</f>
        <v>0.31094049904030713</v>
      </c>
      <c r="I44" s="81">
        <f>('Total Majors-Actual'!I44- 'Total Majors-Actual'!$B44)/'Total Majors-Actual'!$B44</f>
        <v>2.3032629558541268E-2</v>
      </c>
      <c r="J44" s="81">
        <f>('Total Majors-Actual'!J44- 'Total Majors-Actual'!$B44)/'Total Majors-Actual'!$B44</f>
        <v>3.0710172744721688E-2</v>
      </c>
      <c r="K44" s="80">
        <f>('Total Majors-Actual'!K44- 'Total Majors-Actual'!$B44)/'Total Majors-Actual'!$B44</f>
        <v>-1.5355086372360844E-2</v>
      </c>
      <c r="L44" s="79">
        <f>('Total Majors-Actual'!L44- 'Total Majors-Actual'!$B44)/'Total Majors-Actual'!$B44</f>
        <v>-5.7581573896353169E-2</v>
      </c>
      <c r="M44" s="79">
        <f>('Total Majors-Actual'!L44- 'Total Majors-Actual'!$G44)/'Total Majors-Actual'!$G44</f>
        <v>-0.27474150664697194</v>
      </c>
      <c r="N44" s="79">
        <f>('Total Majors-Actual'!L44- 'Total Majors-Actual'!$I44)/'Total Majors-Actual'!$I44</f>
        <v>-7.879924953095685E-2</v>
      </c>
    </row>
    <row r="45" spans="1:14" s="5" customFormat="1" ht="12.75" x14ac:dyDescent="0.25">
      <c r="A45" s="27" t="str">
        <f>'Total Majors-Actual'!A45</f>
        <v>Industrial &amp; Manufacturing Egr</v>
      </c>
      <c r="B45" s="22">
        <v>155</v>
      </c>
      <c r="C45" s="81">
        <f>('Total Majors-Actual'!C45- 'Total Majors-Actual'!$B45)/'Total Majors-Actual'!$B45</f>
        <v>-7.7419354838709681E-2</v>
      </c>
      <c r="D45" s="81">
        <f>('Total Majors-Actual'!D45- 'Total Majors-Actual'!$B45)/'Total Majors-Actual'!$B45</f>
        <v>-5.8064516129032261E-2</v>
      </c>
      <c r="E45" s="81">
        <f>('Total Majors-Actual'!E45- 'Total Majors-Actual'!$B45)/'Total Majors-Actual'!$B45</f>
        <v>4.5161290322580643E-2</v>
      </c>
      <c r="F45" s="81">
        <f>('Total Majors-Actual'!F45- 'Total Majors-Actual'!$B45)/'Total Majors-Actual'!$B45</f>
        <v>0.6064516129032258</v>
      </c>
      <c r="G45" s="81">
        <f>('Total Majors-Actual'!G45- 'Total Majors-Actual'!$B45)/'Total Majors-Actual'!$B45</f>
        <v>1.2</v>
      </c>
      <c r="H45" s="81">
        <f>('Total Majors-Actual'!H45- 'Total Majors-Actual'!$B45)/'Total Majors-Actual'!$B45</f>
        <v>1.8838709677419354</v>
      </c>
      <c r="I45" s="81">
        <f>('Total Majors-Actual'!I45- 'Total Majors-Actual'!$B45)/'Total Majors-Actual'!$B45</f>
        <v>2.3096774193548386</v>
      </c>
      <c r="J45" s="81">
        <f>('Total Majors-Actual'!J45- 'Total Majors-Actual'!$B45)/'Total Majors-Actual'!$B45</f>
        <v>2.2451612903225806</v>
      </c>
      <c r="K45" s="80">
        <f>('Total Majors-Actual'!K45- 'Total Majors-Actual'!$B45)/'Total Majors-Actual'!$B45</f>
        <v>2.064516129032258</v>
      </c>
      <c r="L45" s="79">
        <f>('Total Majors-Actual'!L45- 'Total Majors-Actual'!$B45)/'Total Majors-Actual'!$B45</f>
        <v>2.225806451612903</v>
      </c>
      <c r="M45" s="79">
        <f>('Total Majors-Actual'!L45- 'Total Majors-Actual'!$G45)/'Total Majors-Actual'!$G45</f>
        <v>0.4662756598240469</v>
      </c>
      <c r="N45" s="79">
        <f>('Total Majors-Actual'!L45- 'Total Majors-Actual'!$I45)/'Total Majors-Actual'!$I45</f>
        <v>-2.5341130604288498E-2</v>
      </c>
    </row>
    <row r="46" spans="1:14" s="5" customFormat="1" ht="12.75" x14ac:dyDescent="0.25">
      <c r="A46" s="27" t="str">
        <f>'Total Majors-Actual'!A46</f>
        <v>Mechanical Engineering</v>
      </c>
      <c r="B46" s="22">
        <v>1123</v>
      </c>
      <c r="C46" s="81">
        <f>('Total Majors-Actual'!C46- 'Total Majors-Actual'!$B46)/'Total Majors-Actual'!$B46</f>
        <v>4.0961709706144253E-2</v>
      </c>
      <c r="D46" s="81">
        <f>('Total Majors-Actual'!D46- 'Total Majors-Actual'!$B46)/'Total Majors-Actual'!$B46</f>
        <v>0.1709706144256456</v>
      </c>
      <c r="E46" s="81">
        <f>('Total Majors-Actual'!E46- 'Total Majors-Actual'!$B46)/'Total Majors-Actual'!$B46</f>
        <v>0.10151380231522707</v>
      </c>
      <c r="F46" s="81">
        <f>('Total Majors-Actual'!F46- 'Total Majors-Actual'!$B46)/'Total Majors-Actual'!$B46</f>
        <v>6.2333036509349959E-3</v>
      </c>
      <c r="G46" s="81">
        <f>('Total Majors-Actual'!G46- 'Total Majors-Actual'!$B46)/'Total Majors-Actual'!$B46</f>
        <v>9.7951914514692786E-3</v>
      </c>
      <c r="H46" s="81">
        <f>('Total Majors-Actual'!H46- 'Total Majors-Actual'!$B46)/'Total Majors-Actual'!$B46</f>
        <v>-1.9590382902938557E-2</v>
      </c>
      <c r="I46" s="81">
        <f>('Total Majors-Actual'!I46- 'Total Majors-Actual'!$B46)/'Total Majors-Actual'!$B46</f>
        <v>7.9252003561887802E-2</v>
      </c>
      <c r="J46" s="81">
        <f>('Total Majors-Actual'!J46- 'Total Majors-Actual'!$B46)/'Total Majors-Actual'!$B46</f>
        <v>2.8495102404274265E-2</v>
      </c>
      <c r="K46" s="80">
        <f>('Total Majors-Actual'!K46- 'Total Majors-Actual'!$B46)/'Total Majors-Actual'!$B46</f>
        <v>4.8085485307212822E-2</v>
      </c>
      <c r="L46" s="79">
        <f>('Total Majors-Actual'!L46- 'Total Majors-Actual'!$B46)/'Total Majors-Actual'!$B46</f>
        <v>5.8771148708815675E-2</v>
      </c>
      <c r="M46" s="79">
        <f>('Total Majors-Actual'!L46- 'Total Majors-Actual'!$G46)/'Total Majors-Actual'!$G46</f>
        <v>4.8500881834215165E-2</v>
      </c>
      <c r="N46" s="79">
        <f>('Total Majors-Actual'!L46- 'Total Majors-Actual'!$I46)/'Total Majors-Actual'!$I46</f>
        <v>-1.8976897689768978E-2</v>
      </c>
    </row>
    <row r="47" spans="1:14" s="5" customFormat="1" ht="12.75" x14ac:dyDescent="0.25">
      <c r="A47" s="19" t="str">
        <f>'Total Majors-Actual'!A47</f>
        <v>Engineering Total</v>
      </c>
      <c r="B47" s="18">
        <v>4984</v>
      </c>
      <c r="C47" s="88">
        <f>('Total Majors-Actual'!C47- 'Total Majors-Actual'!$B47)/'Total Majors-Actual'!$B47</f>
        <v>2.1067415730337078E-2</v>
      </c>
      <c r="D47" s="88">
        <f>('Total Majors-Actual'!D47- 'Total Majors-Actual'!$B47)/'Total Majors-Actual'!$B47</f>
        <v>8.3065810593900488E-2</v>
      </c>
      <c r="E47" s="88">
        <f>('Total Majors-Actual'!E47- 'Total Majors-Actual'!$B47)/'Total Majors-Actual'!$B47</f>
        <v>3.6516853932584269E-2</v>
      </c>
      <c r="F47" s="88">
        <f>('Total Majors-Actual'!F47- 'Total Majors-Actual'!$B47)/'Total Majors-Actual'!$B47</f>
        <v>1.886035313001605E-2</v>
      </c>
      <c r="G47" s="88">
        <f>('Total Majors-Actual'!G47- 'Total Majors-Actual'!$B47)/'Total Majors-Actual'!$B47</f>
        <v>2.5080256821829856E-2</v>
      </c>
      <c r="H47" s="88">
        <f>('Total Majors-Actual'!H47- 'Total Majors-Actual'!$B47)/'Total Majors-Actual'!$B47</f>
        <v>1.6452648475120384E-2</v>
      </c>
      <c r="I47" s="88">
        <f>('Total Majors-Actual'!I47- 'Total Majors-Actual'!$B47)/'Total Majors-Actual'!$B47</f>
        <v>0.12319422150882825</v>
      </c>
      <c r="J47" s="88">
        <f>('Total Majors-Actual'!J47- 'Total Majors-Actual'!$B47)/'Total Majors-Actual'!$B47</f>
        <v>0.12921348314606743</v>
      </c>
      <c r="K47" s="87">
        <f>('Total Majors-Actual'!K47- 'Total Majors-Actual'!$B47)/'Total Majors-Actual'!$B47</f>
        <v>0.1719502407704655</v>
      </c>
      <c r="L47" s="73">
        <f>('Total Majors-Actual'!L47- 'Total Majors-Actual'!$B47)/'Total Majors-Actual'!$B47</f>
        <v>0.16312199036918137</v>
      </c>
      <c r="M47" s="73">
        <f>('Total Majors-Actual'!L47- 'Total Majors-Actual'!$G47)/'Total Majors-Actual'!$G47</f>
        <v>0.13466431787042474</v>
      </c>
      <c r="N47" s="73">
        <f>('Total Majors-Actual'!L47- 'Total Majors-Actual'!$I47)/'Total Majors-Actual'!$I47</f>
        <v>3.5548410146480885E-2</v>
      </c>
    </row>
    <row r="48" spans="1:14" s="5" customFormat="1" ht="12.75" x14ac:dyDescent="0.25">
      <c r="A48" s="33"/>
      <c r="B48" s="32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3"/>
    </row>
    <row r="49" spans="1:14" s="5" customFormat="1" ht="12.75" x14ac:dyDescent="0.25">
      <c r="A49" s="30" t="str">
        <f>'Total Majors-Actual'!A49</f>
        <v>Environmental Design</v>
      </c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8"/>
    </row>
    <row r="50" spans="1:14" s="5" customFormat="1" ht="12.75" x14ac:dyDescent="0.25">
      <c r="A50" s="27" t="str">
        <f>'Total Majors-Actual'!A50</f>
        <v>Architecture</v>
      </c>
      <c r="B50" s="37">
        <v>504</v>
      </c>
      <c r="C50" s="81">
        <f>('Total Majors-Actual'!C50- 'Total Majors-Actual'!$B50)/'Total Majors-Actual'!$B50</f>
        <v>-4.3650793650793648E-2</v>
      </c>
      <c r="D50" s="81">
        <f>('Total Majors-Actual'!D50- 'Total Majors-Actual'!$B50)/'Total Majors-Actual'!$B50</f>
        <v>-5.9523809523809521E-3</v>
      </c>
      <c r="E50" s="81">
        <f>('Total Majors-Actual'!E50- 'Total Majors-Actual'!$B50)/'Total Majors-Actual'!$B50</f>
        <v>9.9206349206349201E-3</v>
      </c>
      <c r="F50" s="81">
        <f>('Total Majors-Actual'!F50- 'Total Majors-Actual'!$B50)/'Total Majors-Actual'!$B50</f>
        <v>-5.5555555555555552E-2</v>
      </c>
      <c r="G50" s="81">
        <f>('Total Majors-Actual'!G50- 'Total Majors-Actual'!$B50)/'Total Majors-Actual'!$B50</f>
        <v>-2.7777777777777776E-2</v>
      </c>
      <c r="H50" s="81">
        <f>('Total Majors-Actual'!H50- 'Total Majors-Actual'!$B50)/'Total Majors-Actual'!$B50</f>
        <v>-0.1111111111111111</v>
      </c>
      <c r="I50" s="81">
        <f>('Total Majors-Actual'!I50- 'Total Majors-Actual'!$B50)/'Total Majors-Actual'!$B50</f>
        <v>-3.1746031746031744E-2</v>
      </c>
      <c r="J50" s="81">
        <f>('Total Majors-Actual'!J50- 'Total Majors-Actual'!$B50)/'Total Majors-Actual'!$B50</f>
        <v>-3.1746031746031744E-2</v>
      </c>
      <c r="K50" s="80">
        <f>('Total Majors-Actual'!K50- 'Total Majors-Actual'!$B50)/'Total Majors-Actual'!$B50</f>
        <v>8.7301587301587297E-2</v>
      </c>
      <c r="L50" s="82">
        <f>('Total Majors-Actual'!L50- 'Total Majors-Actual'!$B50)/'Total Majors-Actual'!$B50</f>
        <v>0.10317460317460317</v>
      </c>
      <c r="M50" s="82">
        <f>('Total Majors-Actual'!L50- 'Total Majors-Actual'!$G50)/'Total Majors-Actual'!$G50</f>
        <v>0.13469387755102041</v>
      </c>
      <c r="N50" s="82">
        <f>('Total Majors-Actual'!L50- 'Total Majors-Actual'!$I50)/'Total Majors-Actual'!$I50</f>
        <v>0.13934426229508196</v>
      </c>
    </row>
    <row r="51" spans="1:14" s="5" customFormat="1" ht="12.75" x14ac:dyDescent="0.25">
      <c r="A51" s="27" t="str">
        <f>'Total Majors-Actual'!A51</f>
        <v>Art</v>
      </c>
      <c r="B51" s="22">
        <v>557</v>
      </c>
      <c r="C51" s="81">
        <f>('Total Majors-Actual'!C51- 'Total Majors-Actual'!$B51)/'Total Majors-Actual'!$B51</f>
        <v>-8.6175942549371637E-2</v>
      </c>
      <c r="D51" s="81">
        <f>('Total Majors-Actual'!D51- 'Total Majors-Actual'!$B51)/'Total Majors-Actual'!$B51</f>
        <v>-3.7701974865350089E-2</v>
      </c>
      <c r="E51" s="81">
        <f>('Total Majors-Actual'!E51- 'Total Majors-Actual'!$B51)/'Total Majors-Actual'!$B51</f>
        <v>-0.14003590664272891</v>
      </c>
      <c r="F51" s="81">
        <f>('Total Majors-Actual'!F51- 'Total Majors-Actual'!$B51)/'Total Majors-Actual'!$B51</f>
        <v>-0.12926391382405744</v>
      </c>
      <c r="G51" s="81">
        <f>('Total Majors-Actual'!G51- 'Total Majors-Actual'!$B51)/'Total Majors-Actual'!$B51</f>
        <v>-8.6175942549371637E-2</v>
      </c>
      <c r="H51" s="81">
        <f>('Total Majors-Actual'!H51- 'Total Majors-Actual'!$B51)/'Total Majors-Actual'!$B51</f>
        <v>-8.9766606822262118E-2</v>
      </c>
      <c r="I51" s="81">
        <f>('Total Majors-Actual'!I51- 'Total Majors-Actual'!$B51)/'Total Majors-Actual'!$B51</f>
        <v>-2.5134649910233394E-2</v>
      </c>
      <c r="J51" s="81">
        <f>('Total Majors-Actual'!J51- 'Total Majors-Actual'!$B51)/'Total Majors-Actual'!$B51</f>
        <v>-3.949730700179533E-2</v>
      </c>
      <c r="K51" s="80">
        <f>('Total Majors-Actual'!K51- 'Total Majors-Actual'!$B51)/'Total Majors-Actual'!$B51</f>
        <v>-1.7953321364452424E-2</v>
      </c>
      <c r="L51" s="79">
        <f>('Total Majors-Actual'!L51- 'Total Majors-Actual'!$B51)/'Total Majors-Actual'!$B51</f>
        <v>-2.8725314183123879E-2</v>
      </c>
      <c r="M51" s="79">
        <f>('Total Majors-Actual'!L51- 'Total Majors-Actual'!$G51)/'Total Majors-Actual'!$G51</f>
        <v>6.2868369351669937E-2</v>
      </c>
      <c r="N51" s="79">
        <f>('Total Majors-Actual'!L51- 'Total Majors-Actual'!$I51)/'Total Majors-Actual'!$I51</f>
        <v>-3.6832412523020259E-3</v>
      </c>
    </row>
    <row r="52" spans="1:14" s="5" customFormat="1" ht="12.75" x14ac:dyDescent="0.25">
      <c r="A52" s="27" t="str">
        <f>'Total Majors-Actual'!A52</f>
        <v>Center for Regenerative Stu</v>
      </c>
      <c r="B52" s="35">
        <v>17</v>
      </c>
      <c r="C52" s="81">
        <f>('Total Majors-Actual'!C52- 'Total Majors-Actual'!$B52)/'Total Majors-Actual'!$B52</f>
        <v>0.47058823529411764</v>
      </c>
      <c r="D52" s="81">
        <f>('Total Majors-Actual'!D52- 'Total Majors-Actual'!$B52)/'Total Majors-Actual'!$B52</f>
        <v>1</v>
      </c>
      <c r="E52" s="81">
        <f>('Total Majors-Actual'!E52- 'Total Majors-Actual'!$B52)/'Total Majors-Actual'!$B52</f>
        <v>1.2352941176470589</v>
      </c>
      <c r="F52" s="81">
        <f>('Total Majors-Actual'!F52- 'Total Majors-Actual'!$B52)/'Total Majors-Actual'!$B52</f>
        <v>1.0588235294117647</v>
      </c>
      <c r="G52" s="81">
        <f>('Total Majors-Actual'!G52- 'Total Majors-Actual'!$B52)/'Total Majors-Actual'!$B52</f>
        <v>0.88235294117647056</v>
      </c>
      <c r="H52" s="81">
        <f>('Total Majors-Actual'!H52- 'Total Majors-Actual'!$B52)/'Total Majors-Actual'!$B52</f>
        <v>0.11764705882352941</v>
      </c>
      <c r="I52" s="81">
        <f>('Total Majors-Actual'!I52- 'Total Majors-Actual'!$B52)/'Total Majors-Actual'!$B52</f>
        <v>0.17647058823529413</v>
      </c>
      <c r="J52" s="81">
        <f>('Total Majors-Actual'!J52- 'Total Majors-Actual'!$B52)/'Total Majors-Actual'!$B52</f>
        <v>5.8823529411764705E-2</v>
      </c>
      <c r="K52" s="81">
        <f>('Total Majors-Actual'!K52- 'Total Majors-Actual'!$B52)/'Total Majors-Actual'!$B52</f>
        <v>-5.8823529411764705E-2</v>
      </c>
      <c r="L52" s="81">
        <f>('Total Majors-Actual'!L52- 'Total Majors-Actual'!$B52)/'Total Majors-Actual'!$B52</f>
        <v>5.8823529411764705E-2</v>
      </c>
      <c r="M52" s="79">
        <f>('Total Majors-Actual'!L52- 'Total Majors-Actual'!$G52)/'Total Majors-Actual'!$G52</f>
        <v>-0.4375</v>
      </c>
      <c r="N52" s="79">
        <f>('Total Majors-Actual'!L52- 'Total Majors-Actual'!$I52)/'Total Majors-Actual'!$I52</f>
        <v>-0.1</v>
      </c>
    </row>
    <row r="53" spans="1:14" s="5" customFormat="1" ht="12.75" x14ac:dyDescent="0.25">
      <c r="A53" s="27" t="str">
        <f>'Total Majors-Actual'!A53</f>
        <v>Landscape Architecture</v>
      </c>
      <c r="B53" s="22">
        <v>418</v>
      </c>
      <c r="C53" s="81">
        <f>('Total Majors-Actual'!C53- 'Total Majors-Actual'!$B53)/'Total Majors-Actual'!$B53</f>
        <v>-7.1770334928229667E-3</v>
      </c>
      <c r="D53" s="81">
        <f>('Total Majors-Actual'!D53- 'Total Majors-Actual'!$B53)/'Total Majors-Actual'!$B53</f>
        <v>1.1961722488038277E-2</v>
      </c>
      <c r="E53" s="81">
        <f>('Total Majors-Actual'!E53- 'Total Majors-Actual'!$B53)/'Total Majors-Actual'!$B53</f>
        <v>-7.1770334928229665E-2</v>
      </c>
      <c r="F53" s="81">
        <f>('Total Majors-Actual'!F53- 'Total Majors-Actual'!$B53)/'Total Majors-Actual'!$B53</f>
        <v>-0.24401913875598086</v>
      </c>
      <c r="G53" s="81">
        <f>('Total Majors-Actual'!G53- 'Total Majors-Actual'!$B53)/'Total Majors-Actual'!$B53</f>
        <v>-0.3133971291866029</v>
      </c>
      <c r="H53" s="81">
        <f>('Total Majors-Actual'!H53- 'Total Majors-Actual'!$B53)/'Total Majors-Actual'!$B53</f>
        <v>-0.35406698564593303</v>
      </c>
      <c r="I53" s="81">
        <f>('Total Majors-Actual'!I53- 'Total Majors-Actual'!$B53)/'Total Majors-Actual'!$B53</f>
        <v>-0.38755980861244022</v>
      </c>
      <c r="J53" s="81">
        <f>('Total Majors-Actual'!J53- 'Total Majors-Actual'!$B53)/'Total Majors-Actual'!$B53</f>
        <v>-0.40669856459330145</v>
      </c>
      <c r="K53" s="80">
        <f>('Total Majors-Actual'!K53- 'Total Majors-Actual'!$B53)/'Total Majors-Actual'!$B53</f>
        <v>-0.39473684210526316</v>
      </c>
      <c r="L53" s="79">
        <f>('Total Majors-Actual'!L53- 'Total Majors-Actual'!$B53)/'Total Majors-Actual'!$B53</f>
        <v>-0.32535885167464113</v>
      </c>
      <c r="M53" s="79">
        <f>('Total Majors-Actual'!L53- 'Total Majors-Actual'!$G53)/'Total Majors-Actual'!$G53</f>
        <v>-1.7421602787456445E-2</v>
      </c>
      <c r="N53" s="79">
        <f>('Total Majors-Actual'!L53- 'Total Majors-Actual'!$I53)/'Total Majors-Actual'!$I53</f>
        <v>0.1015625</v>
      </c>
    </row>
    <row r="54" spans="1:14" s="5" customFormat="1" ht="12.75" x14ac:dyDescent="0.25">
      <c r="A54" s="27" t="str">
        <f>'Total Majors-Actual'!A54</f>
        <v>Urban and Regional Planning</v>
      </c>
      <c r="B54" s="22">
        <v>286</v>
      </c>
      <c r="C54" s="81">
        <f>('Total Majors-Actual'!C54- 'Total Majors-Actual'!$B54)/'Total Majors-Actual'!$B54</f>
        <v>3.4965034965034965E-3</v>
      </c>
      <c r="D54" s="81">
        <f>('Total Majors-Actual'!D54- 'Total Majors-Actual'!$B54)/'Total Majors-Actual'!$B54</f>
        <v>2.7972027972027972E-2</v>
      </c>
      <c r="E54" s="81">
        <f>('Total Majors-Actual'!E54- 'Total Majors-Actual'!$B54)/'Total Majors-Actual'!$B54</f>
        <v>-0.12237762237762238</v>
      </c>
      <c r="F54" s="81">
        <f>('Total Majors-Actual'!F54- 'Total Majors-Actual'!$B54)/'Total Majors-Actual'!$B54</f>
        <v>-0.12587412587412589</v>
      </c>
      <c r="G54" s="81">
        <f>('Total Majors-Actual'!G54- 'Total Majors-Actual'!$B54)/'Total Majors-Actual'!$B54</f>
        <v>-0.2062937062937063</v>
      </c>
      <c r="H54" s="81">
        <f>('Total Majors-Actual'!H54- 'Total Majors-Actual'!$B54)/'Total Majors-Actual'!$B54</f>
        <v>-0.24125874125874125</v>
      </c>
      <c r="I54" s="81">
        <f>('Total Majors-Actual'!I54- 'Total Majors-Actual'!$B54)/'Total Majors-Actual'!$B54</f>
        <v>-0.2062937062937063</v>
      </c>
      <c r="J54" s="81">
        <f>('Total Majors-Actual'!J54- 'Total Majors-Actual'!$B54)/'Total Majors-Actual'!$B54</f>
        <v>-0.22377622377622378</v>
      </c>
      <c r="K54" s="80">
        <f>('Total Majors-Actual'!K54- 'Total Majors-Actual'!$B54)/'Total Majors-Actual'!$B54</f>
        <v>-0.27972027972027974</v>
      </c>
      <c r="L54" s="79">
        <f>('Total Majors-Actual'!L54- 'Total Majors-Actual'!$B54)/'Total Majors-Actual'!$B54</f>
        <v>-0.24825174825174826</v>
      </c>
      <c r="M54" s="79">
        <f>('Total Majors-Actual'!L54- 'Total Majors-Actual'!$G54)/'Total Majors-Actual'!$G54</f>
        <v>-5.2863436123348019E-2</v>
      </c>
      <c r="N54" s="79">
        <f>('Total Majors-Actual'!L54- 'Total Majors-Actual'!$I54)/'Total Majors-Actual'!$I54</f>
        <v>-5.2863436123348019E-2</v>
      </c>
    </row>
    <row r="55" spans="1:14" s="5" customFormat="1" ht="12.75" x14ac:dyDescent="0.25">
      <c r="A55" s="78" t="str">
        <f>'Total Majors-Actual'!A55</f>
        <v>Environmental Design Total</v>
      </c>
      <c r="B55" s="18">
        <v>1782</v>
      </c>
      <c r="C55" s="77">
        <f>('Total Majors-Actual'!C55- 'Total Majors-Actual'!$B55)/'Total Majors-Actual'!$B55</f>
        <v>-3.5914702581369251E-2</v>
      </c>
      <c r="D55" s="77">
        <f>('Total Majors-Actual'!D55- 'Total Majors-Actual'!$B55)/'Total Majors-Actual'!$B55</f>
        <v>3.3670033670033669E-3</v>
      </c>
      <c r="E55" s="77">
        <f>('Total Majors-Actual'!E55- 'Total Majors-Actual'!$B55)/'Total Majors-Actual'!$B55</f>
        <v>-6.5656565656565663E-2</v>
      </c>
      <c r="F55" s="77">
        <f>('Total Majors-Actual'!F55- 'Total Majors-Actual'!$B55)/'Total Majors-Actual'!$B55</f>
        <v>-0.12345679012345678</v>
      </c>
      <c r="G55" s="77">
        <f>('Total Majors-Actual'!G55- 'Total Majors-Actual'!$B55)/'Total Majors-Actual'!$B55</f>
        <v>-0.132996632996633</v>
      </c>
      <c r="H55" s="77">
        <f>('Total Majors-Actual'!H55- 'Total Majors-Actual'!$B55)/'Total Majors-Actual'!$B55</f>
        <v>-0.18013468013468015</v>
      </c>
      <c r="I55" s="77">
        <f>('Total Majors-Actual'!I55- 'Total Majors-Actual'!$B55)/'Total Majors-Actual'!$B55</f>
        <v>-0.13916947250280584</v>
      </c>
      <c r="J55" s="77">
        <f>('Total Majors-Actual'!J55- 'Total Majors-Actual'!$B55)/'Total Majors-Actual'!$B55</f>
        <v>-0.15207631874298541</v>
      </c>
      <c r="K55" s="76">
        <f>('Total Majors-Actual'!K55- 'Total Majors-Actual'!$B55)/'Total Majors-Actual'!$B55</f>
        <v>-0.11896745230078563</v>
      </c>
      <c r="L55" s="73">
        <f>('Total Majors-Actual'!L55- 'Total Majors-Actual'!$B55)/'Total Majors-Actual'!$B55</f>
        <v>-9.5398428731762061E-2</v>
      </c>
      <c r="M55" s="73">
        <f>('Total Majors-Actual'!L55- 'Total Majors-Actual'!$G55)/'Total Majors-Actual'!$G55</f>
        <v>4.3365695792880257E-2</v>
      </c>
      <c r="N55" s="73">
        <f>('Total Majors-Actual'!L55- 'Total Majors-Actual'!$I55)/'Total Majors-Actual'!$I55</f>
        <v>5.0847457627118647E-2</v>
      </c>
    </row>
    <row r="56" spans="1:14" s="5" customFormat="1" ht="12.75" x14ac:dyDescent="0.25">
      <c r="A56" s="33"/>
      <c r="B56" s="32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3"/>
    </row>
    <row r="57" spans="1:14" s="5" customFormat="1" ht="12.75" x14ac:dyDescent="0.25">
      <c r="A57" s="30" t="str">
        <f>'Total Majors-Actual'!A57</f>
        <v>Collins Hospitality Management</v>
      </c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8"/>
    </row>
    <row r="58" spans="1:14" s="5" customFormat="1" ht="12.75" x14ac:dyDescent="0.25">
      <c r="A58" s="86" t="str">
        <f>'Total Majors-Actual'!A58</f>
        <v>Hotel &amp; Restaurant Management</v>
      </c>
      <c r="B58" s="18">
        <v>881</v>
      </c>
      <c r="C58" s="85">
        <f>('Total Majors-Actual'!C58- 'Total Majors-Actual'!$B58)/'Total Majors-Actual'!$B58</f>
        <v>9.1940976163450622E-2</v>
      </c>
      <c r="D58" s="85">
        <f>('Total Majors-Actual'!D58- 'Total Majors-Actual'!$B58)/'Total Majors-Actual'!$B58</f>
        <v>9.3076049943246308E-2</v>
      </c>
      <c r="E58" s="85">
        <f>('Total Majors-Actual'!E58- 'Total Majors-Actual'!$B58)/'Total Majors-Actual'!$B58</f>
        <v>9.3076049943246308E-2</v>
      </c>
      <c r="F58" s="85">
        <f>('Total Majors-Actual'!F58- 'Total Majors-Actual'!$B58)/'Total Majors-Actual'!$B58</f>
        <v>6.8104426787741201E-2</v>
      </c>
      <c r="G58" s="85">
        <f>('Total Majors-Actual'!G58- 'Total Majors-Actual'!$B58)/'Total Majors-Actual'!$B58</f>
        <v>0.11804767309875142</v>
      </c>
      <c r="H58" s="85">
        <f>('Total Majors-Actual'!H58- 'Total Majors-Actual'!$B58)/'Total Majors-Actual'!$B58</f>
        <v>0.2383654937570942</v>
      </c>
      <c r="I58" s="85">
        <f>('Total Majors-Actual'!I58- 'Total Majors-Actual'!$B58)/'Total Majors-Actual'!$B58</f>
        <v>0.34733257661748013</v>
      </c>
      <c r="J58" s="85">
        <f>('Total Majors-Actual'!J58- 'Total Majors-Actual'!$B58)/'Total Majors-Actual'!$B58</f>
        <v>0.46765039727582292</v>
      </c>
      <c r="K58" s="85">
        <f>('Total Majors-Actual'!K58- 'Total Majors-Actual'!$B58)/'Total Majors-Actual'!$B58</f>
        <v>0.33711691259931897</v>
      </c>
      <c r="L58" s="85">
        <f>('Total Majors-Actual'!L58- 'Total Majors-Actual'!$B58)/'Total Majors-Actual'!$B58</f>
        <v>0.16118047673098751</v>
      </c>
      <c r="M58" s="85">
        <f>('Total Majors-Actual'!L58- 'Total Majors-Actual'!$G58)/'Total Majors-Actual'!$G58</f>
        <v>3.8578680203045689E-2</v>
      </c>
      <c r="N58" s="85">
        <f>('Total Majors-Actual'!L58- 'Total Majors-Actual'!$I58)/'Total Majors-Actual'!$I58</f>
        <v>-0.13816343723673125</v>
      </c>
    </row>
    <row r="59" spans="1:14" s="5" customFormat="1" ht="12.75" x14ac:dyDescent="0.25">
      <c r="A59" s="33"/>
      <c r="B59" s="32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3"/>
    </row>
    <row r="60" spans="1:14" s="5" customFormat="1" ht="12.75" x14ac:dyDescent="0.25">
      <c r="A60" s="30" t="str">
        <f>'Total Majors-Actual'!A60</f>
        <v>Letters, Arts, &amp; Social Sciences</v>
      </c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8"/>
    </row>
    <row r="61" spans="1:14" s="5" customFormat="1" ht="12.75" x14ac:dyDescent="0.25">
      <c r="A61" s="27" t="str">
        <f>'Total Majors-Actual'!A61</f>
        <v>Anthro/Geog</v>
      </c>
      <c r="B61" s="26">
        <v>119</v>
      </c>
      <c r="C61" s="81">
        <f>('Total Majors-Actual'!C61- 'Total Majors-Actual'!$B61)/'Total Majors-Actual'!$B61</f>
        <v>0.11764705882352941</v>
      </c>
      <c r="D61" s="81">
        <f>('Total Majors-Actual'!D61- 'Total Majors-Actual'!$B61)/'Total Majors-Actual'!$B61</f>
        <v>0.30252100840336132</v>
      </c>
      <c r="E61" s="81">
        <f>('Total Majors-Actual'!E61- 'Total Majors-Actual'!$B61)/'Total Majors-Actual'!$B61</f>
        <v>0.30252100840336132</v>
      </c>
      <c r="F61" s="81">
        <f>('Total Majors-Actual'!F61- 'Total Majors-Actual'!$B61)/'Total Majors-Actual'!$B61</f>
        <v>0.36134453781512604</v>
      </c>
      <c r="G61" s="81">
        <f>('Total Majors-Actual'!G61- 'Total Majors-Actual'!$B61)/'Total Majors-Actual'!$B61</f>
        <v>0.66386554621848737</v>
      </c>
      <c r="H61" s="81">
        <f>('Total Majors-Actual'!H61- 'Total Majors-Actual'!$B61)/'Total Majors-Actual'!$B61</f>
        <v>0.61344537815126055</v>
      </c>
      <c r="I61" s="81">
        <f>('Total Majors-Actual'!I61- 'Total Majors-Actual'!$B61)/'Total Majors-Actual'!$B61</f>
        <v>0.61344537815126055</v>
      </c>
      <c r="J61" s="81">
        <f>('Total Majors-Actual'!J61- 'Total Majors-Actual'!$B61)/'Total Majors-Actual'!$B61</f>
        <v>0.67226890756302526</v>
      </c>
      <c r="K61" s="80">
        <f>('Total Majors-Actual'!K61- 'Total Majors-Actual'!$B61)/'Total Majors-Actual'!$B61</f>
        <v>0.79831932773109249</v>
      </c>
      <c r="L61" s="82">
        <f>('Total Majors-Actual'!L61- 'Total Majors-Actual'!$B61)/'Total Majors-Actual'!$B61</f>
        <v>0.97478991596638653</v>
      </c>
      <c r="M61" s="82">
        <f>('Total Majors-Actual'!L61- 'Total Majors-Actual'!$G61)/'Total Majors-Actual'!$G61</f>
        <v>0.18686868686868688</v>
      </c>
      <c r="N61" s="82">
        <f>('Total Majors-Actual'!L61- 'Total Majors-Actual'!$I61)/'Total Majors-Actual'!$I61</f>
        <v>0.22395833333333334</v>
      </c>
    </row>
    <row r="62" spans="1:14" s="5" customFormat="1" ht="12.75" x14ac:dyDescent="0.25">
      <c r="A62" s="27" t="str">
        <f>'Total Majors-Actual'!A62</f>
        <v>Communication</v>
      </c>
      <c r="B62" s="22">
        <v>354</v>
      </c>
      <c r="C62" s="81">
        <f>('Total Majors-Actual'!C62- 'Total Majors-Actual'!$B62)/'Total Majors-Actual'!$B62</f>
        <v>-6.4971751412429377E-2</v>
      </c>
      <c r="D62" s="81">
        <f>('Total Majors-Actual'!D62- 'Total Majors-Actual'!$B62)/'Total Majors-Actual'!$B62</f>
        <v>-7.0621468926553674E-2</v>
      </c>
      <c r="E62" s="81">
        <f>('Total Majors-Actual'!E62- 'Total Majors-Actual'!$B62)/'Total Majors-Actual'!$B62</f>
        <v>-9.6045197740112997E-2</v>
      </c>
      <c r="F62" s="81">
        <f>('Total Majors-Actual'!F62- 'Total Majors-Actual'!$B62)/'Total Majors-Actual'!$B62</f>
        <v>6.7796610169491525E-2</v>
      </c>
      <c r="G62" s="81">
        <f>('Total Majors-Actual'!G62- 'Total Majors-Actual'!$B62)/'Total Majors-Actual'!$B62</f>
        <v>0.21186440677966101</v>
      </c>
      <c r="H62" s="81">
        <f>('Total Majors-Actual'!H62- 'Total Majors-Actual'!$B62)/'Total Majors-Actual'!$B62</f>
        <v>0.18926553672316385</v>
      </c>
      <c r="I62" s="81">
        <f>('Total Majors-Actual'!I62- 'Total Majors-Actual'!$B62)/'Total Majors-Actual'!$B62</f>
        <v>0.30790960451977401</v>
      </c>
      <c r="J62" s="81">
        <f>('Total Majors-Actual'!J62- 'Total Majors-Actual'!$B62)/'Total Majors-Actual'!$B62</f>
        <v>8.4745762711864403E-2</v>
      </c>
      <c r="K62" s="80">
        <f>('Total Majors-Actual'!K62- 'Total Majors-Actual'!$B62)/'Total Majors-Actual'!$B62</f>
        <v>0.26836158192090398</v>
      </c>
      <c r="L62" s="79">
        <f>('Total Majors-Actual'!L62- 'Total Majors-Actual'!$B62)/'Total Majors-Actual'!$B62</f>
        <v>0.4096045197740113</v>
      </c>
      <c r="M62" s="79">
        <f>('Total Majors-Actual'!L62- 'Total Majors-Actual'!$G62)/'Total Majors-Actual'!$G62</f>
        <v>0.16317016317016317</v>
      </c>
      <c r="N62" s="79">
        <f>('Total Majors-Actual'!L62- 'Total Majors-Actual'!$I62)/'Total Majors-Actual'!$I62</f>
        <v>7.775377969762419E-2</v>
      </c>
    </row>
    <row r="63" spans="1:14" s="5" customFormat="1" ht="12.75" x14ac:dyDescent="0.25">
      <c r="A63" s="27" t="str">
        <f>'Total Majors-Actual'!A63</f>
        <v>Economics</v>
      </c>
      <c r="B63" s="22">
        <v>118</v>
      </c>
      <c r="C63" s="81">
        <f>('Total Majors-Actual'!C63- 'Total Majors-Actual'!$B63)/'Total Majors-Actual'!$B63</f>
        <v>9.3220338983050849E-2</v>
      </c>
      <c r="D63" s="81">
        <f>('Total Majors-Actual'!D63- 'Total Majors-Actual'!$B63)/'Total Majors-Actual'!$B63</f>
        <v>4.2372881355932202E-2</v>
      </c>
      <c r="E63" s="81">
        <f>('Total Majors-Actual'!E63- 'Total Majors-Actual'!$B63)/'Total Majors-Actual'!$B63</f>
        <v>0.20338983050847459</v>
      </c>
      <c r="F63" s="81">
        <f>('Total Majors-Actual'!F63- 'Total Majors-Actual'!$B63)/'Total Majors-Actual'!$B63</f>
        <v>0.3559322033898305</v>
      </c>
      <c r="G63" s="81">
        <f>('Total Majors-Actual'!G63- 'Total Majors-Actual'!$B63)/'Total Majors-Actual'!$B63</f>
        <v>0.52542372881355937</v>
      </c>
      <c r="H63" s="81">
        <f>('Total Majors-Actual'!H63- 'Total Majors-Actual'!$B63)/'Total Majors-Actual'!$B63</f>
        <v>0.78813559322033899</v>
      </c>
      <c r="I63" s="81">
        <f>('Total Majors-Actual'!I63- 'Total Majors-Actual'!$B63)/'Total Majors-Actual'!$B63</f>
        <v>0.69491525423728817</v>
      </c>
      <c r="J63" s="81">
        <f>('Total Majors-Actual'!J63- 'Total Majors-Actual'!$B63)/'Total Majors-Actual'!$B63</f>
        <v>0.57627118644067798</v>
      </c>
      <c r="K63" s="80">
        <f>('Total Majors-Actual'!K63- 'Total Majors-Actual'!$B63)/'Total Majors-Actual'!$B63</f>
        <v>0.68644067796610164</v>
      </c>
      <c r="L63" s="79">
        <f>('Total Majors-Actual'!L63- 'Total Majors-Actual'!$B63)/'Total Majors-Actual'!$B63</f>
        <v>0.94915254237288138</v>
      </c>
      <c r="M63" s="79">
        <f>('Total Majors-Actual'!L63- 'Total Majors-Actual'!$G63)/'Total Majors-Actual'!$G63</f>
        <v>0.27777777777777779</v>
      </c>
      <c r="N63" s="79">
        <f>('Total Majors-Actual'!L63- 'Total Majors-Actual'!$I63)/'Total Majors-Actual'!$I63</f>
        <v>0.15</v>
      </c>
    </row>
    <row r="64" spans="1:14" s="5" customFormat="1" ht="12.75" x14ac:dyDescent="0.25">
      <c r="A64" s="27" t="str">
        <f>'Total Majors-Actual'!A64</f>
        <v>English and Foreign Languages</v>
      </c>
      <c r="B64" s="22">
        <v>335</v>
      </c>
      <c r="C64" s="81">
        <f>('Total Majors-Actual'!C64- 'Total Majors-Actual'!$B64)/'Total Majors-Actual'!$B64</f>
        <v>-5.0746268656716415E-2</v>
      </c>
      <c r="D64" s="81">
        <f>('Total Majors-Actual'!D64- 'Total Majors-Actual'!$B64)/'Total Majors-Actual'!$B64</f>
        <v>3.2835820895522387E-2</v>
      </c>
      <c r="E64" s="81">
        <f>('Total Majors-Actual'!E64- 'Total Majors-Actual'!$B64)/'Total Majors-Actual'!$B64</f>
        <v>0.14626865671641792</v>
      </c>
      <c r="F64" s="81">
        <f>('Total Majors-Actual'!F64- 'Total Majors-Actual'!$B64)/'Total Majors-Actual'!$B64</f>
        <v>0.14029850746268657</v>
      </c>
      <c r="G64" s="81">
        <f>('Total Majors-Actual'!G64- 'Total Majors-Actual'!$B64)/'Total Majors-Actual'!$B64</f>
        <v>0.17910447761194029</v>
      </c>
      <c r="H64" s="81">
        <f>('Total Majors-Actual'!H64- 'Total Majors-Actual'!$B64)/'Total Majors-Actual'!$B64</f>
        <v>0.29253731343283584</v>
      </c>
      <c r="I64" s="81">
        <f>('Total Majors-Actual'!I64- 'Total Majors-Actual'!$B64)/'Total Majors-Actual'!$B64</f>
        <v>0.25970149253731345</v>
      </c>
      <c r="J64" s="81">
        <f>('Total Majors-Actual'!J64- 'Total Majors-Actual'!$B64)/'Total Majors-Actual'!$B64</f>
        <v>0.2537313432835821</v>
      </c>
      <c r="K64" s="80">
        <f>('Total Majors-Actual'!K64- 'Total Majors-Actual'!$B64)/'Total Majors-Actual'!$B64</f>
        <v>0.45074626865671641</v>
      </c>
      <c r="L64" s="79">
        <f>('Total Majors-Actual'!L64- 'Total Majors-Actual'!$B64)/'Total Majors-Actual'!$B64</f>
        <v>0.54328358208955219</v>
      </c>
      <c r="M64" s="79">
        <f>('Total Majors-Actual'!L64- 'Total Majors-Actual'!$G64)/'Total Majors-Actual'!$G64</f>
        <v>0.30886075949367087</v>
      </c>
      <c r="N64" s="79">
        <f>('Total Majors-Actual'!L64- 'Total Majors-Actual'!$I64)/'Total Majors-Actual'!$I64</f>
        <v>0.22511848341232227</v>
      </c>
    </row>
    <row r="65" spans="1:14" s="5" customFormat="1" ht="12.75" x14ac:dyDescent="0.25">
      <c r="A65" s="27" t="str">
        <f>'Total Majors-Actual'!A65</f>
        <v>History</v>
      </c>
      <c r="B65" s="22">
        <v>229</v>
      </c>
      <c r="C65" s="81">
        <f>('Total Majors-Actual'!C65- 'Total Majors-Actual'!$B65)/'Total Majors-Actual'!$B65</f>
        <v>7.8602620087336247E-2</v>
      </c>
      <c r="D65" s="81">
        <f>('Total Majors-Actual'!D65- 'Total Majors-Actual'!$B65)/'Total Majors-Actual'!$B65</f>
        <v>0.12663755458515283</v>
      </c>
      <c r="E65" s="81">
        <f>('Total Majors-Actual'!E65- 'Total Majors-Actual'!$B65)/'Total Majors-Actual'!$B65</f>
        <v>0.13973799126637554</v>
      </c>
      <c r="F65" s="81">
        <f>('Total Majors-Actual'!F65- 'Total Majors-Actual'!$B65)/'Total Majors-Actual'!$B65</f>
        <v>2.1834061135371178E-2</v>
      </c>
      <c r="G65" s="81">
        <f>('Total Majors-Actual'!G65- 'Total Majors-Actual'!$B65)/'Total Majors-Actual'!$B65</f>
        <v>7.4235807860262015E-2</v>
      </c>
      <c r="H65" s="81">
        <f>('Total Majors-Actual'!H65- 'Total Majors-Actual'!$B65)/'Total Majors-Actual'!$B65</f>
        <v>0.13100436681222707</v>
      </c>
      <c r="I65" s="81">
        <f>('Total Majors-Actual'!I65- 'Total Majors-Actual'!$B65)/'Total Majors-Actual'!$B65</f>
        <v>0.34497816593886466</v>
      </c>
      <c r="J65" s="81">
        <f>('Total Majors-Actual'!J65- 'Total Majors-Actual'!$B65)/'Total Majors-Actual'!$B65</f>
        <v>0.28384279475982532</v>
      </c>
      <c r="K65" s="80">
        <f>('Total Majors-Actual'!K65- 'Total Majors-Actual'!$B65)/'Total Majors-Actual'!$B65</f>
        <v>0.41048034934497818</v>
      </c>
      <c r="L65" s="79">
        <f>('Total Majors-Actual'!L65- 'Total Majors-Actual'!$B65)/'Total Majors-Actual'!$B65</f>
        <v>0.46288209606986902</v>
      </c>
      <c r="M65" s="79">
        <f>('Total Majors-Actual'!L65- 'Total Majors-Actual'!$G65)/'Total Majors-Actual'!$G65</f>
        <v>0.36178861788617889</v>
      </c>
      <c r="N65" s="79">
        <f>('Total Majors-Actual'!L65- 'Total Majors-Actual'!$I65)/'Total Majors-Actual'!$I65</f>
        <v>8.7662337662337664E-2</v>
      </c>
    </row>
    <row r="66" spans="1:14" s="5" customFormat="1" ht="12.75" x14ac:dyDescent="0.25">
      <c r="A66" s="27" t="str">
        <f>'Total Majors-Actual'!A66</f>
        <v>Music</v>
      </c>
      <c r="B66" s="22">
        <v>188</v>
      </c>
      <c r="C66" s="81">
        <f>('Total Majors-Actual'!C66- 'Total Majors-Actual'!$B66)/'Total Majors-Actual'!$B66</f>
        <v>6.9148936170212769E-2</v>
      </c>
      <c r="D66" s="81">
        <f>('Total Majors-Actual'!D66- 'Total Majors-Actual'!$B66)/'Total Majors-Actual'!$B66</f>
        <v>0.1702127659574468</v>
      </c>
      <c r="E66" s="81">
        <f>('Total Majors-Actual'!E66- 'Total Majors-Actual'!$B66)/'Total Majors-Actual'!$B66</f>
        <v>0.14361702127659576</v>
      </c>
      <c r="F66" s="81">
        <f>('Total Majors-Actual'!F66- 'Total Majors-Actual'!$B66)/'Total Majors-Actual'!$B66</f>
        <v>0.23936170212765959</v>
      </c>
      <c r="G66" s="81">
        <f>('Total Majors-Actual'!G66- 'Total Majors-Actual'!$B66)/'Total Majors-Actual'!$B66</f>
        <v>0.43617021276595747</v>
      </c>
      <c r="H66" s="81">
        <f>('Total Majors-Actual'!H66- 'Total Majors-Actual'!$B66)/'Total Majors-Actual'!$B66</f>
        <v>0.39361702127659576</v>
      </c>
      <c r="I66" s="81">
        <f>('Total Majors-Actual'!I66- 'Total Majors-Actual'!$B66)/'Total Majors-Actual'!$B66</f>
        <v>0.29255319148936171</v>
      </c>
      <c r="J66" s="81">
        <f>('Total Majors-Actual'!J66- 'Total Majors-Actual'!$B66)/'Total Majors-Actual'!$B66</f>
        <v>0.20744680851063829</v>
      </c>
      <c r="K66" s="80">
        <f>('Total Majors-Actual'!K66- 'Total Majors-Actual'!$B66)/'Total Majors-Actual'!$B66</f>
        <v>0.30851063829787234</v>
      </c>
      <c r="L66" s="79">
        <f>('Total Majors-Actual'!L66- 'Total Majors-Actual'!$B66)/'Total Majors-Actual'!$B66</f>
        <v>0.23936170212765959</v>
      </c>
      <c r="M66" s="79">
        <f>('Total Majors-Actual'!L66- 'Total Majors-Actual'!$G66)/'Total Majors-Actual'!$G66</f>
        <v>-0.13703703703703704</v>
      </c>
      <c r="N66" s="79">
        <f>('Total Majors-Actual'!L66- 'Total Majors-Actual'!$I66)/'Total Majors-Actual'!$I66</f>
        <v>-4.1152263374485597E-2</v>
      </c>
    </row>
    <row r="67" spans="1:14" s="5" customFormat="1" ht="12.75" x14ac:dyDescent="0.25">
      <c r="A67" s="27" t="str">
        <f>'Total Majors-Actual'!A67</f>
        <v>Philosophy</v>
      </c>
      <c r="B67" s="22">
        <v>78</v>
      </c>
      <c r="C67" s="81">
        <f>('Total Majors-Actual'!C67- 'Total Majors-Actual'!$B67)/'Total Majors-Actual'!$B67</f>
        <v>-0.12820512820512819</v>
      </c>
      <c r="D67" s="81">
        <f>('Total Majors-Actual'!D67- 'Total Majors-Actual'!$B67)/'Total Majors-Actual'!$B67</f>
        <v>-0.23076923076923078</v>
      </c>
      <c r="E67" s="81">
        <f>('Total Majors-Actual'!E67- 'Total Majors-Actual'!$B67)/'Total Majors-Actual'!$B67</f>
        <v>-0.24358974358974358</v>
      </c>
      <c r="F67" s="81">
        <f>('Total Majors-Actual'!F67- 'Total Majors-Actual'!$B67)/'Total Majors-Actual'!$B67</f>
        <v>-2.564102564102564E-2</v>
      </c>
      <c r="G67" s="81">
        <f>('Total Majors-Actual'!G67- 'Total Majors-Actual'!$B67)/'Total Majors-Actual'!$B67</f>
        <v>0.20512820512820512</v>
      </c>
      <c r="H67" s="81">
        <f>('Total Majors-Actual'!H67- 'Total Majors-Actual'!$B67)/'Total Majors-Actual'!$B67</f>
        <v>0.30769230769230771</v>
      </c>
      <c r="I67" s="81">
        <f>('Total Majors-Actual'!I67- 'Total Majors-Actual'!$B67)/'Total Majors-Actual'!$B67</f>
        <v>0.24358974358974358</v>
      </c>
      <c r="J67" s="81">
        <f>('Total Majors-Actual'!J67- 'Total Majors-Actual'!$B67)/'Total Majors-Actual'!$B67</f>
        <v>0.20512820512820512</v>
      </c>
      <c r="K67" s="80">
        <f>('Total Majors-Actual'!K67- 'Total Majors-Actual'!$B67)/'Total Majors-Actual'!$B67</f>
        <v>0.23076923076923078</v>
      </c>
      <c r="L67" s="79">
        <f>('Total Majors-Actual'!L67- 'Total Majors-Actual'!$B67)/'Total Majors-Actual'!$B67</f>
        <v>0.30769230769230771</v>
      </c>
      <c r="M67" s="79">
        <f>('Total Majors-Actual'!L67- 'Total Majors-Actual'!$G67)/'Total Majors-Actual'!$G67</f>
        <v>8.5106382978723402E-2</v>
      </c>
      <c r="N67" s="79">
        <f>('Total Majors-Actual'!L67- 'Total Majors-Actual'!$I67)/'Total Majors-Actual'!$I67</f>
        <v>5.1546391752577317E-2</v>
      </c>
    </row>
    <row r="68" spans="1:14" s="5" customFormat="1" ht="12.75" x14ac:dyDescent="0.25">
      <c r="A68" s="27" t="str">
        <f>'Total Majors-Actual'!A68</f>
        <v>Political Science</v>
      </c>
      <c r="B68" s="22">
        <v>254</v>
      </c>
      <c r="C68" s="81">
        <f>('Total Majors-Actual'!C68- 'Total Majors-Actual'!$B68)/'Total Majors-Actual'!$B68</f>
        <v>3.937007874015748E-3</v>
      </c>
      <c r="D68" s="81">
        <f>('Total Majors-Actual'!D68- 'Total Majors-Actual'!$B68)/'Total Majors-Actual'!$B68</f>
        <v>0.12204724409448819</v>
      </c>
      <c r="E68" s="81">
        <f>('Total Majors-Actual'!E68- 'Total Majors-Actual'!$B68)/'Total Majors-Actual'!$B68</f>
        <v>5.905511811023622E-2</v>
      </c>
      <c r="F68" s="81">
        <f>('Total Majors-Actual'!F68- 'Total Majors-Actual'!$B68)/'Total Majors-Actual'!$B68</f>
        <v>5.5118110236220472E-2</v>
      </c>
      <c r="G68" s="81">
        <f>('Total Majors-Actual'!G68- 'Total Majors-Actual'!$B68)/'Total Majors-Actual'!$B68</f>
        <v>9.055118110236221E-2</v>
      </c>
      <c r="H68" s="81">
        <f>('Total Majors-Actual'!H68- 'Total Majors-Actual'!$B68)/'Total Majors-Actual'!$B68</f>
        <v>0.15354330708661418</v>
      </c>
      <c r="I68" s="81">
        <f>('Total Majors-Actual'!I68- 'Total Majors-Actual'!$B68)/'Total Majors-Actual'!$B68</f>
        <v>0.32677165354330706</v>
      </c>
      <c r="J68" s="81">
        <f>('Total Majors-Actual'!J68- 'Total Majors-Actual'!$B68)/'Total Majors-Actual'!$B68</f>
        <v>0.2874015748031496</v>
      </c>
      <c r="K68" s="80">
        <f>('Total Majors-Actual'!K68- 'Total Majors-Actual'!$B68)/'Total Majors-Actual'!$B68</f>
        <v>0.42913385826771655</v>
      </c>
      <c r="L68" s="79">
        <f>('Total Majors-Actual'!L68- 'Total Majors-Actual'!$B68)/'Total Majors-Actual'!$B68</f>
        <v>0.67716535433070868</v>
      </c>
      <c r="M68" s="79">
        <f>('Total Majors-Actual'!L68- 'Total Majors-Actual'!$G68)/'Total Majors-Actual'!$G68</f>
        <v>0.53790613718411551</v>
      </c>
      <c r="N68" s="79">
        <f>('Total Majors-Actual'!L68- 'Total Majors-Actual'!$I68)/'Total Majors-Actual'!$I68</f>
        <v>0.26409495548961426</v>
      </c>
    </row>
    <row r="69" spans="1:14" s="5" customFormat="1" ht="12.75" x14ac:dyDescent="0.25">
      <c r="A69" s="27" t="str">
        <f>'Total Majors-Actual'!A69</f>
        <v xml:space="preserve">Psychology/Sociology </v>
      </c>
      <c r="B69" s="22">
        <v>1248</v>
      </c>
      <c r="C69" s="81">
        <f>('Total Majors-Actual'!C69- 'Total Majors-Actual'!$B69)/'Total Majors-Actual'!$B69</f>
        <v>-2.564102564102564E-2</v>
      </c>
      <c r="D69" s="81">
        <f>('Total Majors-Actual'!D69- 'Total Majors-Actual'!$B69)/'Total Majors-Actual'!$B69</f>
        <v>9.7756410256410256E-2</v>
      </c>
      <c r="E69" s="81">
        <f>('Total Majors-Actual'!E69- 'Total Majors-Actual'!$B69)/'Total Majors-Actual'!$B69</f>
        <v>8.0128205128205125E-4</v>
      </c>
      <c r="F69" s="81">
        <f>('Total Majors-Actual'!F69- 'Total Majors-Actual'!$B69)/'Total Majors-Actual'!$B69</f>
        <v>-2.3237179487179488E-2</v>
      </c>
      <c r="G69" s="81">
        <f>('Total Majors-Actual'!G69- 'Total Majors-Actual'!$B69)/'Total Majors-Actual'!$B69</f>
        <v>-0.10657051282051282</v>
      </c>
      <c r="H69" s="81">
        <f>('Total Majors-Actual'!H69- 'Total Majors-Actual'!$B69)/'Total Majors-Actual'!$B69</f>
        <v>-0.26121794871794873</v>
      </c>
      <c r="I69" s="81">
        <f>('Total Majors-Actual'!I69- 'Total Majors-Actual'!$B69)/'Total Majors-Actual'!$B69</f>
        <v>-0.29086538461538464</v>
      </c>
      <c r="J69" s="81">
        <f>('Total Majors-Actual'!J69- 'Total Majors-Actual'!$B69)/'Total Majors-Actual'!$B69</f>
        <v>-0.31891025641025639</v>
      </c>
      <c r="K69" s="80">
        <f>('Total Majors-Actual'!K69- 'Total Majors-Actual'!$B69)/'Total Majors-Actual'!$B69</f>
        <v>-0.20272435897435898</v>
      </c>
      <c r="L69" s="79">
        <f>('Total Majors-Actual'!L69- 'Total Majors-Actual'!$B69)/'Total Majors-Actual'!$B69</f>
        <v>2.0833333333333332E-2</v>
      </c>
      <c r="M69" s="79">
        <f>('Total Majors-Actual'!L69- 'Total Majors-Actual'!$G69)/'Total Majors-Actual'!$G69</f>
        <v>0.14260089686098654</v>
      </c>
      <c r="N69" s="79">
        <f>('Total Majors-Actual'!L69- 'Total Majors-Actual'!$I69)/'Total Majors-Actual'!$I69</f>
        <v>0.43954802259887005</v>
      </c>
    </row>
    <row r="70" spans="1:14" s="5" customFormat="1" ht="12.75" x14ac:dyDescent="0.25">
      <c r="A70" s="27" t="str">
        <f>'Total Majors-Actual'!A70</f>
        <v>Theatre and New Dance</v>
      </c>
      <c r="B70" s="22">
        <v>81</v>
      </c>
      <c r="C70" s="81">
        <f>('Total Majors-Actual'!C70- 'Total Majors-Actual'!$B70)/'Total Majors-Actual'!$B70</f>
        <v>-6.1728395061728392E-2</v>
      </c>
      <c r="D70" s="81">
        <f>('Total Majors-Actual'!D70- 'Total Majors-Actual'!$B70)/'Total Majors-Actual'!$B70</f>
        <v>-1.2345679012345678E-2</v>
      </c>
      <c r="E70" s="81">
        <f>('Total Majors-Actual'!E70- 'Total Majors-Actual'!$B70)/'Total Majors-Actual'!$B70</f>
        <v>-0.16049382716049382</v>
      </c>
      <c r="F70" s="81">
        <f>('Total Majors-Actual'!F70- 'Total Majors-Actual'!$B70)/'Total Majors-Actual'!$B70</f>
        <v>-6.1728395061728392E-2</v>
      </c>
      <c r="G70" s="81">
        <f>('Total Majors-Actual'!G70- 'Total Majors-Actual'!$B70)/'Total Majors-Actual'!$B70</f>
        <v>3.7037037037037035E-2</v>
      </c>
      <c r="H70" s="81">
        <f>('Total Majors-Actual'!H70- 'Total Majors-Actual'!$B70)/'Total Majors-Actual'!$B70</f>
        <v>-6.1728395061728392E-2</v>
      </c>
      <c r="I70" s="81">
        <f>('Total Majors-Actual'!I70- 'Total Majors-Actual'!$B70)/'Total Majors-Actual'!$B70</f>
        <v>0.32098765432098764</v>
      </c>
      <c r="J70" s="81">
        <f>('Total Majors-Actual'!J70- 'Total Majors-Actual'!$B70)/'Total Majors-Actual'!$B70</f>
        <v>0.25925925925925924</v>
      </c>
      <c r="K70" s="80">
        <f>('Total Majors-Actual'!K70- 'Total Majors-Actual'!$B70)/'Total Majors-Actual'!$B70</f>
        <v>0.24691358024691357</v>
      </c>
      <c r="L70" s="79">
        <f>('Total Majors-Actual'!L70- 'Total Majors-Actual'!$B70)/'Total Majors-Actual'!$B70</f>
        <v>0.38271604938271603</v>
      </c>
      <c r="M70" s="79">
        <f>('Total Majors-Actual'!L70- 'Total Majors-Actual'!$G70)/'Total Majors-Actual'!$G70</f>
        <v>0.33333333333333331</v>
      </c>
      <c r="N70" s="79">
        <f>('Total Majors-Actual'!L70- 'Total Majors-Actual'!$I70)/'Total Majors-Actual'!$I70</f>
        <v>4.6728971962616821E-2</v>
      </c>
    </row>
    <row r="71" spans="1:14" s="5" customFormat="1" ht="12.75" x14ac:dyDescent="0.25">
      <c r="A71" s="78" t="str">
        <f>'Total Majors-Actual'!A71</f>
        <v>Letters, Arts, &amp; Social Sciences Total</v>
      </c>
      <c r="B71" s="18">
        <v>3356</v>
      </c>
      <c r="C71" s="77">
        <f>('Total Majors-Actual'!C71- 'Total Majors-Actual'!$B71)/'Total Majors-Actual'!$B71</f>
        <v>3.8736591179976162E-3</v>
      </c>
      <c r="D71" s="77">
        <f>('Total Majors-Actual'!D71- 'Total Majors-Actual'!$B71)/'Total Majors-Actual'!$B71</f>
        <v>-3.873659117997616E-2</v>
      </c>
      <c r="E71" s="77">
        <f>('Total Majors-Actual'!E71- 'Total Majors-Actual'!$B71)/'Total Majors-Actual'!$B71</f>
        <v>-6.9725864123957093E-2</v>
      </c>
      <c r="F71" s="77">
        <f>('Total Majors-Actual'!F71- 'Total Majors-Actual'!$B71)/'Total Majors-Actual'!$B71</f>
        <v>-5.0059594755661505E-2</v>
      </c>
      <c r="G71" s="77">
        <f>('Total Majors-Actual'!G71- 'Total Majors-Actual'!$B71)/'Total Majors-Actual'!$B71</f>
        <v>-2.0262216924910609E-2</v>
      </c>
      <c r="H71" s="77">
        <f>('Total Majors-Actual'!H71- 'Total Majors-Actual'!$B71)/'Total Majors-Actual'!$B71</f>
        <v>-5.5125148986889153E-2</v>
      </c>
      <c r="I71" s="77">
        <f>('Total Majors-Actual'!I71- 'Total Majors-Actual'!$B71)/'Total Majors-Actual'!$B71</f>
        <v>-3.0393325387365912E-2</v>
      </c>
      <c r="J71" s="77">
        <f>('Total Majors-Actual'!J71- 'Total Majors-Actual'!$B71)/'Total Majors-Actual'!$B71</f>
        <v>-8.1346841477949947E-2</v>
      </c>
      <c r="K71" s="76">
        <f>('Total Majors-Actual'!K71- 'Total Majors-Actual'!$B71)/'Total Majors-Actual'!$B71</f>
        <v>3.4564958283671038E-2</v>
      </c>
      <c r="L71" s="73">
        <f>('Total Majors-Actual'!L71- 'Total Majors-Actual'!$B71)/'Total Majors-Actual'!$B71</f>
        <v>0.18087008343265792</v>
      </c>
      <c r="M71" s="73">
        <f>('Total Majors-Actual'!L71- 'Total Majors-Actual'!$G71)/'Total Majors-Actual'!$G71</f>
        <v>0.20529197080291972</v>
      </c>
      <c r="N71" s="73">
        <f>('Total Majors-Actual'!L71- 'Total Majors-Actual'!$I71)/'Total Majors-Actual'!$I71</f>
        <v>0.21788567916410573</v>
      </c>
    </row>
    <row r="72" spans="1:14" s="5" customFormat="1" ht="12.75" x14ac:dyDescent="0.25">
      <c r="A72" s="33"/>
      <c r="B72" s="32"/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3"/>
    </row>
    <row r="73" spans="1:14" s="5" customFormat="1" ht="12.75" x14ac:dyDescent="0.25">
      <c r="A73" s="30" t="str">
        <f>'Total Majors-Actual'!A73</f>
        <v>Science</v>
      </c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8"/>
    </row>
    <row r="74" spans="1:14" s="5" customFormat="1" ht="12.75" x14ac:dyDescent="0.25">
      <c r="A74" s="27" t="str">
        <f>'Total Majors-Actual'!A74</f>
        <v>Biological Sciences</v>
      </c>
      <c r="B74" s="26">
        <v>1186</v>
      </c>
      <c r="C74" s="81">
        <f>('Total Majors-Actual'!C74- 'Total Majors-Actual'!$B74)/'Total Majors-Actual'!$B74</f>
        <v>1.0961214165261383E-2</v>
      </c>
      <c r="D74" s="81">
        <f>('Total Majors-Actual'!D74- 'Total Majors-Actual'!$B74)/'Total Majors-Actual'!$B74</f>
        <v>8.8532883642495785E-2</v>
      </c>
      <c r="E74" s="81">
        <f>('Total Majors-Actual'!E74- 'Total Majors-Actual'!$B74)/'Total Majors-Actual'!$B74</f>
        <v>8.5160202360876902E-2</v>
      </c>
      <c r="F74" s="81">
        <f>('Total Majors-Actual'!F74- 'Total Majors-Actual'!$B74)/'Total Majors-Actual'!$B74</f>
        <v>-2.5295109612141653E-2</v>
      </c>
      <c r="G74" s="81">
        <f>('Total Majors-Actual'!G74- 'Total Majors-Actual'!$B74)/'Total Majors-Actual'!$B74</f>
        <v>3.0354131534569982E-2</v>
      </c>
      <c r="H74" s="81">
        <f>('Total Majors-Actual'!H74- 'Total Majors-Actual'!$B74)/'Total Majors-Actual'!$B74</f>
        <v>3.87858347386172E-2</v>
      </c>
      <c r="I74" s="81">
        <f>('Total Majors-Actual'!I74- 'Total Majors-Actual'!$B74)/'Total Majors-Actual'!$B74</f>
        <v>8.6846543001686344E-2</v>
      </c>
      <c r="J74" s="81">
        <f>('Total Majors-Actual'!J74- 'Total Majors-Actual'!$B74)/'Total Majors-Actual'!$B74</f>
        <v>9.2748735244519397E-3</v>
      </c>
      <c r="K74" s="80">
        <f>('Total Majors-Actual'!K74- 'Total Majors-Actual'!$B74)/'Total Majors-Actual'!$B74</f>
        <v>0.16104553119730186</v>
      </c>
      <c r="L74" s="82">
        <f>('Total Majors-Actual'!L74- 'Total Majors-Actual'!$B74)/'Total Majors-Actual'!$B74</f>
        <v>0.22175379426644182</v>
      </c>
      <c r="M74" s="82">
        <f>('Total Majors-Actual'!L74- 'Total Majors-Actual'!$G74)/'Total Majors-Actual'!$G74</f>
        <v>0.18576104746317512</v>
      </c>
      <c r="N74" s="82">
        <f>('Total Majors-Actual'!L74- 'Total Majors-Actual'!$I74)/'Total Majors-Actual'!$I74</f>
        <v>0.12412723041117145</v>
      </c>
    </row>
    <row r="75" spans="1:14" s="5" customFormat="1" ht="12.75" x14ac:dyDescent="0.25">
      <c r="A75" s="27" t="str">
        <f>'Total Majors-Actual'!A75</f>
        <v>Chemistry</v>
      </c>
      <c r="B75" s="22">
        <v>193</v>
      </c>
      <c r="C75" s="81">
        <f>('Total Majors-Actual'!C75- 'Total Majors-Actual'!$B75)/'Total Majors-Actual'!$B75</f>
        <v>-6.7357512953367879E-2</v>
      </c>
      <c r="D75" s="81">
        <f>('Total Majors-Actual'!D75- 'Total Majors-Actual'!$B75)/'Total Majors-Actual'!$B75</f>
        <v>-1.0362694300518135E-2</v>
      </c>
      <c r="E75" s="81">
        <f>('Total Majors-Actual'!E75- 'Total Majors-Actual'!$B75)/'Total Majors-Actual'!$B75</f>
        <v>-9.8445595854922283E-2</v>
      </c>
      <c r="F75" s="81">
        <f>('Total Majors-Actual'!F75- 'Total Majors-Actual'!$B75)/'Total Majors-Actual'!$B75</f>
        <v>0.30569948186528495</v>
      </c>
      <c r="G75" s="81">
        <f>('Total Majors-Actual'!G75- 'Total Majors-Actual'!$B75)/'Total Majors-Actual'!$B75</f>
        <v>0.65284974093264247</v>
      </c>
      <c r="H75" s="81">
        <f>('Total Majors-Actual'!H75- 'Total Majors-Actual'!$B75)/'Total Majors-Actual'!$B75</f>
        <v>0.94300518134715028</v>
      </c>
      <c r="I75" s="81">
        <f>('Total Majors-Actual'!I75- 'Total Majors-Actual'!$B75)/'Total Majors-Actual'!$B75</f>
        <v>0.79792746113989632</v>
      </c>
      <c r="J75" s="81">
        <f>('Total Majors-Actual'!J75- 'Total Majors-Actual'!$B75)/'Total Majors-Actual'!$B75</f>
        <v>0.70466321243523311</v>
      </c>
      <c r="K75" s="80">
        <f>('Total Majors-Actual'!K75- 'Total Majors-Actual'!$B75)/'Total Majors-Actual'!$B75</f>
        <v>1.0103626943005182</v>
      </c>
      <c r="L75" s="79">
        <f>('Total Majors-Actual'!L75- 'Total Majors-Actual'!$B75)/'Total Majors-Actual'!$B75</f>
        <v>1.1295336787564767</v>
      </c>
      <c r="M75" s="79">
        <f>('Total Majors-Actual'!L75- 'Total Majors-Actual'!$G75)/'Total Majors-Actual'!$G75</f>
        <v>0.2884012539184953</v>
      </c>
      <c r="N75" s="79">
        <f>('Total Majors-Actual'!L75- 'Total Majors-Actual'!$I75)/'Total Majors-Actual'!$I75</f>
        <v>0.18443804034582131</v>
      </c>
    </row>
    <row r="76" spans="1:14" s="5" customFormat="1" ht="12.75" x14ac:dyDescent="0.25">
      <c r="A76" s="27" t="str">
        <f>'Total Majors-Actual'!A76</f>
        <v>Computer Science</v>
      </c>
      <c r="B76" s="22">
        <v>558</v>
      </c>
      <c r="C76" s="81">
        <f>('Total Majors-Actual'!C76- 'Total Majors-Actual'!$B76)/'Total Majors-Actual'!$B76</f>
        <v>-3.5842293906810034E-2</v>
      </c>
      <c r="D76" s="81">
        <f>('Total Majors-Actual'!D76- 'Total Majors-Actual'!$B76)/'Total Majors-Actual'!$B76</f>
        <v>-3.7634408602150539E-2</v>
      </c>
      <c r="E76" s="81">
        <f>('Total Majors-Actual'!E76- 'Total Majors-Actual'!$B76)/'Total Majors-Actual'!$B76</f>
        <v>-6.093189964157706E-2</v>
      </c>
      <c r="F76" s="81">
        <f>('Total Majors-Actual'!F76- 'Total Majors-Actual'!$B76)/'Total Majors-Actual'!$B76</f>
        <v>0.24372759856630824</v>
      </c>
      <c r="G76" s="81">
        <f>('Total Majors-Actual'!G76- 'Total Majors-Actual'!$B76)/'Total Majors-Actual'!$B76</f>
        <v>0.43727598566308246</v>
      </c>
      <c r="H76" s="81">
        <f>('Total Majors-Actual'!H76- 'Total Majors-Actual'!$B76)/'Total Majors-Actual'!$B76</f>
        <v>0.55913978494623651</v>
      </c>
      <c r="I76" s="81">
        <f>('Total Majors-Actual'!I76- 'Total Majors-Actual'!$B76)/'Total Majors-Actual'!$B76</f>
        <v>0.57885304659498205</v>
      </c>
      <c r="J76" s="81">
        <f>('Total Majors-Actual'!J76- 'Total Majors-Actual'!$B76)/'Total Majors-Actual'!$B76</f>
        <v>0.32437275985663083</v>
      </c>
      <c r="K76" s="80">
        <f>('Total Majors-Actual'!K76- 'Total Majors-Actual'!$B76)/'Total Majors-Actual'!$B76</f>
        <v>0.79569892473118276</v>
      </c>
      <c r="L76" s="79">
        <f>('Total Majors-Actual'!L76- 'Total Majors-Actual'!$B76)/'Total Majors-Actual'!$B76</f>
        <v>0.82974910394265233</v>
      </c>
      <c r="M76" s="79">
        <f>('Total Majors-Actual'!L76- 'Total Majors-Actual'!$G76)/'Total Majors-Actual'!$G76</f>
        <v>0.27306733167082292</v>
      </c>
      <c r="N76" s="79">
        <f>('Total Majors-Actual'!L76- 'Total Majors-Actual'!$I76)/'Total Majors-Actual'!$I76</f>
        <v>0.15891032917139614</v>
      </c>
    </row>
    <row r="77" spans="1:14" s="5" customFormat="1" ht="12.75" x14ac:dyDescent="0.25">
      <c r="A77" s="27" t="str">
        <f>'Total Majors-Actual'!A77</f>
        <v>Geological Sciences</v>
      </c>
      <c r="B77" s="22">
        <v>37</v>
      </c>
      <c r="C77" s="81">
        <f>('Total Majors-Actual'!C77- 'Total Majors-Actual'!$B77)/'Total Majors-Actual'!$B77</f>
        <v>-0.21621621621621623</v>
      </c>
      <c r="D77" s="81">
        <f>('Total Majors-Actual'!D77- 'Total Majors-Actual'!$B77)/'Total Majors-Actual'!$B77</f>
        <v>2.7027027027027029E-2</v>
      </c>
      <c r="E77" s="81">
        <f>('Total Majors-Actual'!E77- 'Total Majors-Actual'!$B77)/'Total Majors-Actual'!$B77</f>
        <v>0.27027027027027029</v>
      </c>
      <c r="F77" s="81">
        <f>('Total Majors-Actual'!F77- 'Total Majors-Actual'!$B77)/'Total Majors-Actual'!$B77</f>
        <v>0.40540540540540543</v>
      </c>
      <c r="G77" s="81">
        <f>('Total Majors-Actual'!G77- 'Total Majors-Actual'!$B77)/'Total Majors-Actual'!$B77</f>
        <v>0.97297297297297303</v>
      </c>
      <c r="H77" s="81">
        <f>('Total Majors-Actual'!H77- 'Total Majors-Actual'!$B77)/'Total Majors-Actual'!$B77</f>
        <v>1.2702702702702702</v>
      </c>
      <c r="I77" s="81">
        <f>('Total Majors-Actual'!I77- 'Total Majors-Actual'!$B77)/'Total Majors-Actual'!$B77</f>
        <v>2.0810810810810811</v>
      </c>
      <c r="J77" s="81">
        <f>('Total Majors-Actual'!J77- 'Total Majors-Actual'!$B77)/'Total Majors-Actual'!$B77</f>
        <v>2.4054054054054053</v>
      </c>
      <c r="K77" s="80">
        <f>('Total Majors-Actual'!K77- 'Total Majors-Actual'!$B77)/'Total Majors-Actual'!$B77</f>
        <v>2.7567567567567566</v>
      </c>
      <c r="L77" s="79">
        <f>('Total Majors-Actual'!L77- 'Total Majors-Actual'!$B77)/'Total Majors-Actual'!$B77</f>
        <v>2.3513513513513513</v>
      </c>
      <c r="M77" s="79">
        <f>('Total Majors-Actual'!L77- 'Total Majors-Actual'!$G77)/'Total Majors-Actual'!$G77</f>
        <v>0.69863013698630139</v>
      </c>
      <c r="N77" s="79">
        <f>('Total Majors-Actual'!L77- 'Total Majors-Actual'!$I77)/'Total Majors-Actual'!$I77</f>
        <v>8.771929824561403E-2</v>
      </c>
    </row>
    <row r="78" spans="1:14" s="5" customFormat="1" ht="12.75" x14ac:dyDescent="0.25">
      <c r="A78" s="27" t="str">
        <f>'Total Majors-Actual'!A78</f>
        <v>Kinesiology &amp; Health Promotion</v>
      </c>
      <c r="B78" s="22">
        <v>352</v>
      </c>
      <c r="C78" s="81">
        <f>('Total Majors-Actual'!C78- 'Total Majors-Actual'!$B78)/'Total Majors-Actual'!$B78</f>
        <v>0.12215909090909091</v>
      </c>
      <c r="D78" s="81">
        <f>('Total Majors-Actual'!D78- 'Total Majors-Actual'!$B78)/'Total Majors-Actual'!$B78</f>
        <v>0.28977272727272729</v>
      </c>
      <c r="E78" s="81">
        <f>('Total Majors-Actual'!E78- 'Total Majors-Actual'!$B78)/'Total Majors-Actual'!$B78</f>
        <v>0.3125</v>
      </c>
      <c r="F78" s="81">
        <f>('Total Majors-Actual'!F78- 'Total Majors-Actual'!$B78)/'Total Majors-Actual'!$B78</f>
        <v>0.59090909090909094</v>
      </c>
      <c r="G78" s="81">
        <f>('Total Majors-Actual'!G78- 'Total Majors-Actual'!$B78)/'Total Majors-Actual'!$B78</f>
        <v>0.88636363636363635</v>
      </c>
      <c r="H78" s="81">
        <f>('Total Majors-Actual'!H78- 'Total Majors-Actual'!$B78)/'Total Majors-Actual'!$B78</f>
        <v>0.92329545454545459</v>
      </c>
      <c r="I78" s="81">
        <f>('Total Majors-Actual'!I78- 'Total Majors-Actual'!$B78)/'Total Majors-Actual'!$B78</f>
        <v>0.94886363636363635</v>
      </c>
      <c r="J78" s="81">
        <f>('Total Majors-Actual'!J78- 'Total Majors-Actual'!$B78)/'Total Majors-Actual'!$B78</f>
        <v>0.69886363636363635</v>
      </c>
      <c r="K78" s="80">
        <f>('Total Majors-Actual'!K78- 'Total Majors-Actual'!$B78)/'Total Majors-Actual'!$B78</f>
        <v>0.76420454545454541</v>
      </c>
      <c r="L78" s="79">
        <f>('Total Majors-Actual'!L78- 'Total Majors-Actual'!$B78)/'Total Majors-Actual'!$B78</f>
        <v>0.88920454545454541</v>
      </c>
      <c r="M78" s="79">
        <f>('Total Majors-Actual'!L78- 'Total Majors-Actual'!$G78)/'Total Majors-Actual'!$G78</f>
        <v>1.5060240963855422E-3</v>
      </c>
      <c r="N78" s="79">
        <f>('Total Majors-Actual'!L78- 'Total Majors-Actual'!$I78)/'Total Majors-Actual'!$I78</f>
        <v>-3.0612244897959183E-2</v>
      </c>
    </row>
    <row r="79" spans="1:14" s="5" customFormat="1" ht="12.75" x14ac:dyDescent="0.25">
      <c r="A79" s="27" t="str">
        <f>'Total Majors-Actual'!A79</f>
        <v>Mathematics and Statistics</v>
      </c>
      <c r="B79" s="22">
        <v>322</v>
      </c>
      <c r="C79" s="81">
        <f>('Total Majors-Actual'!C79- 'Total Majors-Actual'!$B79)/'Total Majors-Actual'!$B79</f>
        <v>4.3478260869565216E-2</v>
      </c>
      <c r="D79" s="81">
        <f>('Total Majors-Actual'!D79- 'Total Majors-Actual'!$B79)/'Total Majors-Actual'!$B79</f>
        <v>0.11490683229813664</v>
      </c>
      <c r="E79" s="81">
        <f>('Total Majors-Actual'!E79- 'Total Majors-Actual'!$B79)/'Total Majors-Actual'!$B79</f>
        <v>5.2795031055900624E-2</v>
      </c>
      <c r="F79" s="81">
        <f>('Total Majors-Actual'!F79- 'Total Majors-Actual'!$B79)/'Total Majors-Actual'!$B79</f>
        <v>0.18633540372670807</v>
      </c>
      <c r="G79" s="81">
        <f>('Total Majors-Actual'!G79- 'Total Majors-Actual'!$B79)/'Total Majors-Actual'!$B79</f>
        <v>0.34782608695652173</v>
      </c>
      <c r="H79" s="81">
        <f>('Total Majors-Actual'!H79- 'Total Majors-Actual'!$B79)/'Total Majors-Actual'!$B79</f>
        <v>0.50621118012422361</v>
      </c>
      <c r="I79" s="81">
        <f>('Total Majors-Actual'!I79- 'Total Majors-Actual'!$B79)/'Total Majors-Actual'!$B79</f>
        <v>0.72049689440993792</v>
      </c>
      <c r="J79" s="81">
        <f>('Total Majors-Actual'!J79- 'Total Majors-Actual'!$B79)/'Total Majors-Actual'!$B79</f>
        <v>0.53105590062111796</v>
      </c>
      <c r="K79" s="80">
        <f>('Total Majors-Actual'!K79- 'Total Majors-Actual'!$B79)/'Total Majors-Actual'!$B79</f>
        <v>0.89440993788819878</v>
      </c>
      <c r="L79" s="79">
        <f>('Total Majors-Actual'!L79- 'Total Majors-Actual'!$B79)/'Total Majors-Actual'!$B79</f>
        <v>0.7857142857142857</v>
      </c>
      <c r="M79" s="79">
        <f>('Total Majors-Actual'!L79- 'Total Majors-Actual'!$G79)/'Total Majors-Actual'!$G79</f>
        <v>0.32488479262672809</v>
      </c>
      <c r="N79" s="79">
        <f>('Total Majors-Actual'!L79- 'Total Majors-Actual'!$I79)/'Total Majors-Actual'!$I79</f>
        <v>3.7906137184115521E-2</v>
      </c>
    </row>
    <row r="80" spans="1:14" s="5" customFormat="1" ht="15" customHeight="1" x14ac:dyDescent="0.25">
      <c r="A80" s="27" t="str">
        <f>'Total Majors-Actual'!A80</f>
        <v>Physics and Astronomy</v>
      </c>
      <c r="B80" s="22">
        <v>76</v>
      </c>
      <c r="C80" s="81">
        <f>('Total Majors-Actual'!C80- 'Total Majors-Actual'!$B80)/'Total Majors-Actual'!$B80</f>
        <v>9.2105263157894732E-2</v>
      </c>
      <c r="D80" s="81">
        <f>('Total Majors-Actual'!D80- 'Total Majors-Actual'!$B80)/'Total Majors-Actual'!$B80</f>
        <v>6.5789473684210523E-2</v>
      </c>
      <c r="E80" s="81">
        <f>('Total Majors-Actual'!E80- 'Total Majors-Actual'!$B80)/'Total Majors-Actual'!$B80</f>
        <v>0</v>
      </c>
      <c r="F80" s="81">
        <f>('Total Majors-Actual'!F80- 'Total Majors-Actual'!$B80)/'Total Majors-Actual'!$B80</f>
        <v>0.52631578947368418</v>
      </c>
      <c r="G80" s="81">
        <f>('Total Majors-Actual'!G80- 'Total Majors-Actual'!$B80)/'Total Majors-Actual'!$B80</f>
        <v>0.98684210526315785</v>
      </c>
      <c r="H80" s="81">
        <f>('Total Majors-Actual'!H80- 'Total Majors-Actual'!$B80)/'Total Majors-Actual'!$B80</f>
        <v>1.368421052631579</v>
      </c>
      <c r="I80" s="81">
        <f>('Total Majors-Actual'!I80- 'Total Majors-Actual'!$B80)/'Total Majors-Actual'!$B80</f>
        <v>1.8289473684210527</v>
      </c>
      <c r="J80" s="81">
        <f>('Total Majors-Actual'!J80- 'Total Majors-Actual'!$B80)/'Total Majors-Actual'!$B80</f>
        <v>1.9605263157894737</v>
      </c>
      <c r="K80" s="80">
        <f>('Total Majors-Actual'!K80- 'Total Majors-Actual'!$B80)/'Total Majors-Actual'!$B80</f>
        <v>2.263157894736842</v>
      </c>
      <c r="L80" s="79">
        <f>('Total Majors-Actual'!L80- 'Total Majors-Actual'!$B80)/'Total Majors-Actual'!$B80</f>
        <v>1.9736842105263157</v>
      </c>
      <c r="M80" s="79">
        <f>('Total Majors-Actual'!L80- 'Total Majors-Actual'!$G80)/'Total Majors-Actual'!$G80</f>
        <v>0.49668874172185429</v>
      </c>
      <c r="N80" s="79">
        <f>('Total Majors-Actual'!L80- 'Total Majors-Actual'!$I80)/'Total Majors-Actual'!$I80</f>
        <v>5.1162790697674418E-2</v>
      </c>
    </row>
    <row r="81" spans="1:14" s="5" customFormat="1" ht="15" customHeight="1" x14ac:dyDescent="0.25">
      <c r="A81" s="78" t="str">
        <f>'Total Majors-Actual'!A81</f>
        <v>Science Total</v>
      </c>
      <c r="B81" s="18">
        <v>2372</v>
      </c>
      <c r="C81" s="77">
        <f>('Total Majors-Actual'!C81- 'Total Majors-Actual'!$B81)/'Total Majors-Actual'!$B81</f>
        <v>-2.951096121416526E-3</v>
      </c>
      <c r="D81" s="77">
        <f>('Total Majors-Actual'!D81- 'Total Majors-Actual'!$B81)/'Total Majors-Actual'!$B81</f>
        <v>0.24409780775716694</v>
      </c>
      <c r="E81" s="77">
        <f>('Total Majors-Actual'!E81- 'Total Majors-Actual'!$B81)/'Total Majors-Actual'!$B81</f>
        <v>0.22639123102866779</v>
      </c>
      <c r="F81" s="77">
        <f>('Total Majors-Actual'!F81- 'Total Majors-Actual'!$B81)/'Total Majors-Actual'!$B81</f>
        <v>0.35413153456998314</v>
      </c>
      <c r="G81" s="77">
        <f>('Total Majors-Actual'!G81- 'Total Majors-Actual'!$B81)/'Total Majors-Actual'!$B81</f>
        <v>0.54510961214165266</v>
      </c>
      <c r="H81" s="77">
        <f>('Total Majors-Actual'!H81- 'Total Majors-Actual'!$B81)/'Total Majors-Actual'!$B81</f>
        <v>0.64544688026981445</v>
      </c>
      <c r="I81" s="77">
        <f>('Total Majors-Actual'!I81- 'Total Majors-Actual'!$B81)/'Total Majors-Actual'!$B81</f>
        <v>0.72259696458684652</v>
      </c>
      <c r="J81" s="77">
        <f>('Total Majors-Actual'!J81- 'Total Majors-Actual'!$B81)/'Total Majors-Actual'!$B81</f>
        <v>0.56281618887015172</v>
      </c>
      <c r="K81" s="76">
        <f>('Total Majors-Actual'!K81- 'Total Majors-Actual'!$B81)/'Total Majors-Actual'!$B81</f>
        <v>0.84865092748735249</v>
      </c>
      <c r="L81" s="73">
        <f>('Total Majors-Actual'!L81- 'Total Majors-Actual'!$B81)/'Total Majors-Actual'!$B81</f>
        <v>0.88490725126475545</v>
      </c>
      <c r="M81" s="73">
        <f>('Total Majors-Actual'!L81- 'Total Majors-Actual'!$G81)/'Total Majors-Actual'!$G81</f>
        <v>0.21991814461118692</v>
      </c>
      <c r="N81" s="73">
        <f>('Total Majors-Actual'!L81- 'Total Majors-Actual'!$I81)/'Total Majors-Actual'!$I81</f>
        <v>9.4224180127263829E-2</v>
      </c>
    </row>
    <row r="82" spans="1:14" s="5" customFormat="1" ht="15" customHeight="1" x14ac:dyDescent="0.25">
      <c r="A82" s="15"/>
      <c r="B82" s="14"/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4"/>
    </row>
    <row r="83" spans="1:14" s="72" customFormat="1" ht="12.75" x14ac:dyDescent="0.25">
      <c r="A83" s="30" t="str">
        <f>'Total Majors-Actual'!A83</f>
        <v>Grand Total</v>
      </c>
      <c r="B83" s="11">
        <v>21477</v>
      </c>
      <c r="C83" s="73">
        <f>('Total Majors-Actual'!C83- 'Total Majors-Actual'!$B83)/'Total Majors-Actual'!$B83</f>
        <v>-1.3363132653536341E-2</v>
      </c>
      <c r="D83" s="73">
        <f>('Total Majors-Actual'!D83- 'Total Majors-Actual'!$B83)/'Total Majors-Actual'!$B83</f>
        <v>3.7062904502491036E-2</v>
      </c>
      <c r="E83" s="73">
        <f>('Total Majors-Actual'!E83- 'Total Majors-Actual'!$B83)/'Total Majors-Actual'!$B83</f>
        <v>-3.398984960655585E-2</v>
      </c>
      <c r="F83" s="73">
        <f>('Total Majors-Actual'!F83- 'Total Majors-Actual'!$B83)/'Total Majors-Actual'!$B83</f>
        <v>-1.7227731992363923E-2</v>
      </c>
      <c r="G83" s="73">
        <f>('Total Majors-Actual'!G83- 'Total Majors-Actual'!$B83)/'Total Majors-Actual'!$B83</f>
        <v>3.1615216277878659E-2</v>
      </c>
      <c r="H83" s="73">
        <f>('Total Majors-Actual'!H83- 'Total Majors-Actual'!$B83)/'Total Majors-Actual'!$B83</f>
        <v>4.767891232481259E-2</v>
      </c>
      <c r="I83" s="73">
        <f>('Total Majors-Actual'!I83- 'Total Majors-Actual'!$B83)/'Total Majors-Actual'!$B83</f>
        <v>0.1158914187270103</v>
      </c>
      <c r="J83" s="73">
        <f>('Total Majors-Actual'!J83- 'Total Majors-Actual'!$B83)/'Total Majors-Actual'!$B83</f>
        <v>0.10429762071052755</v>
      </c>
      <c r="K83" s="73">
        <f>('Total Majors-Actual'!K83- 'Total Majors-Actual'!$B83)/'Total Majors-Actual'!$B83</f>
        <v>0.17921497415840201</v>
      </c>
      <c r="L83" s="73">
        <f>('Total Majors-Actual'!L83- 'Total Majors-Actual'!$B83)/'Total Majors-Actual'!$B83</f>
        <v>0.20566187083857149</v>
      </c>
      <c r="M83" s="73">
        <f>('Total Majors-Actual'!L83- 'Total Majors-Actual'!$G83)/'Total Majors-Actual'!$G83</f>
        <v>0.16871276403682975</v>
      </c>
      <c r="N83" s="73">
        <f>('Total Majors-Actual'!L83- 'Total Majors-Actual'!$I83)/'Total Majors-Actual'!$I83</f>
        <v>8.0447300342151376E-2</v>
      </c>
    </row>
    <row r="84" spans="1:14" s="5" customFormat="1" ht="9" customHeight="1" x14ac:dyDescent="0.25">
      <c r="A84" s="9"/>
      <c r="B84" s="7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</row>
    <row r="85" spans="1:14" s="64" customFormat="1" ht="12" x14ac:dyDescent="0.25">
      <c r="A85" s="70" t="s">
        <v>71</v>
      </c>
      <c r="B85" s="66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</row>
    <row r="86" spans="1:14" s="64" customFormat="1" ht="12" x14ac:dyDescent="0.25">
      <c r="A86" s="67" t="s">
        <v>73</v>
      </c>
      <c r="B86" s="66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</row>
    <row r="87" spans="1:14" s="64" customFormat="1" ht="12" x14ac:dyDescent="0.25">
      <c r="A87" s="69" t="s">
        <v>70</v>
      </c>
      <c r="B87" s="66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</row>
    <row r="88" spans="1:14" s="64" customFormat="1" ht="12.75" x14ac:dyDescent="0.25">
      <c r="A88" s="8" t="s">
        <v>86</v>
      </c>
      <c r="B88" s="66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</row>
  </sheetData>
  <mergeCells count="1">
    <mergeCell ref="A6:A7"/>
  </mergeCells>
  <printOptions horizontalCentered="1"/>
  <pageMargins left="0.25" right="0.25" top="0.25" bottom="0.15" header="0.5" footer="0"/>
  <pageSetup scale="97" fitToHeight="0" orientation="landscape" r:id="rId1"/>
  <rowBreaks count="1" manualBreakCount="1">
    <brk id="4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Total Majors-Actual</vt:lpstr>
      <vt:lpstr>Total Majors-%Chg</vt:lpstr>
      <vt:lpstr>'Total Majors-%Chg'!Print_Area</vt:lpstr>
      <vt:lpstr>'Total Majors-Actual'!Print_Area</vt:lpstr>
      <vt:lpstr>'Total Majors-%Chg'!Print_Titles</vt:lpstr>
      <vt:lpstr>'Total Majors-Actual'!Print_Titles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Raymond B. Canlas</dc:creator>
  <cp:lastModifiedBy>Raymond B. Canlas</cp:lastModifiedBy>
  <dcterms:created xsi:type="dcterms:W3CDTF">2016-01-12T00:38:35Z</dcterms:created>
  <dcterms:modified xsi:type="dcterms:W3CDTF">2017-10-23T23:49:26Z</dcterms:modified>
</cp:coreProperties>
</file>