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acs\SACS\Website_Quarterly_SACS\2183\"/>
    </mc:Choice>
  </mc:AlternateContent>
  <bookViews>
    <workbookView xWindow="0" yWindow="2880" windowWidth="18930" windowHeight="9690"/>
  </bookViews>
  <sheets>
    <sheet name="UNDERGRADUATE" sheetId="5" r:id="rId1"/>
    <sheet name="CREDENTIAL " sheetId="1" r:id="rId2"/>
    <sheet name="GRADUATE " sheetId="6" r:id="rId3"/>
  </sheets>
  <calcPr calcId="162913"/>
</workbook>
</file>

<file path=xl/calcChain.xml><?xml version="1.0" encoding="utf-8"?>
<calcChain xmlns="http://schemas.openxmlformats.org/spreadsheetml/2006/main">
  <c r="G11" i="6" l="1"/>
  <c r="F11" i="1"/>
  <c r="F10" i="1"/>
  <c r="E12" i="6" l="1"/>
  <c r="E12" i="1"/>
  <c r="F12" i="1"/>
  <c r="F12" i="5"/>
  <c r="G10" i="6"/>
  <c r="G12" i="6"/>
  <c r="E13" i="6"/>
  <c r="G13" i="6"/>
  <c r="E13" i="1"/>
  <c r="F13" i="1"/>
  <c r="C5" i="6"/>
  <c r="C5" i="1"/>
  <c r="E13" i="5"/>
  <c r="F13" i="5"/>
  <c r="C18" i="1"/>
  <c r="C16" i="1"/>
  <c r="C14" i="1"/>
  <c r="C18" i="6"/>
  <c r="C16" i="6"/>
  <c r="C14" i="6"/>
  <c r="E9" i="6"/>
  <c r="G9" i="6"/>
  <c r="D9" i="6"/>
  <c r="E9" i="1"/>
  <c r="F9" i="1"/>
  <c r="D9" i="1"/>
  <c r="D9" i="5"/>
  <c r="E9" i="5"/>
  <c r="F9" i="5"/>
  <c r="G18" i="6"/>
  <c r="F18" i="5"/>
  <c r="F18" i="1"/>
  <c r="F14" i="1"/>
  <c r="G16" i="6"/>
  <c r="F16" i="1"/>
  <c r="F16" i="5"/>
  <c r="F14" i="5"/>
  <c r="G14" i="6"/>
</calcChain>
</file>

<file path=xl/sharedStrings.xml><?xml version="1.0" encoding="utf-8"?>
<sst xmlns="http://schemas.openxmlformats.org/spreadsheetml/2006/main" count="34" uniqueCount="18">
  <si>
    <t>Full payment of Auxiliary Fees</t>
  </si>
  <si>
    <t>Amount</t>
  </si>
  <si>
    <t>One-third of non-resident Tuition Fee</t>
  </si>
  <si>
    <t xml:space="preserve">Half the Tuition Fee             </t>
  </si>
  <si>
    <t xml:space="preserve">                                          </t>
  </si>
  <si>
    <t xml:space="preserve">QUALIFIED TEACHER CREDENTIAL </t>
  </si>
  <si>
    <t>UNDERGRADUATE</t>
  </si>
  <si>
    <t>GRADUATE</t>
  </si>
  <si>
    <t>0-6</t>
  </si>
  <si>
    <t xml:space="preserve">6.1 &gt; </t>
  </si>
  <si>
    <t>6-&gt;</t>
  </si>
  <si>
    <t xml:space="preserve">Full payment of Auxiliary Fees </t>
  </si>
  <si>
    <r>
      <t xml:space="preserve">Full payment of Administrative Fee </t>
    </r>
    <r>
      <rPr>
        <b/>
        <u/>
        <sz val="10"/>
        <rFont val="Gadugi"/>
        <family val="2"/>
      </rPr>
      <t>(NON REFUNDABLE)</t>
    </r>
  </si>
  <si>
    <r>
      <t xml:space="preserve">Deferment Administrative Fee (15% of amount deferred) </t>
    </r>
    <r>
      <rPr>
        <b/>
        <u/>
        <sz val="10"/>
        <rFont val="Gadugi"/>
        <family val="2"/>
      </rPr>
      <t>(NON REFUNDABLE)</t>
    </r>
  </si>
  <si>
    <t>DUE BY March 5, 2018           FIRST INSTALLMENT</t>
  </si>
  <si>
    <t>DUE BY April 5, 2018           SECOND INSTALLMENT</t>
  </si>
  <si>
    <t>DUE BY May 5, 2018          THIRD/FINAL INSTALLMENT</t>
  </si>
  <si>
    <r>
      <t>Term Quarter :          SPRING 2018</t>
    </r>
    <r>
      <rPr>
        <b/>
        <sz val="14"/>
        <color rgb="FF7030A0"/>
        <rFont val="Gadugi"/>
        <family val="2"/>
      </rPr>
      <t xml:space="preserve">   </t>
    </r>
    <r>
      <rPr>
        <b/>
        <sz val="14"/>
        <color theme="1"/>
        <rFont val="Gadugi"/>
        <family val="2"/>
      </rPr>
      <t xml:space="preserve">                                UNITS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</si>
</sst>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Gadugi"/>
      <family val="2"/>
    </font>
    <font>
      <sz val="14"/>
      <color theme="1"/>
      <name val="Gadugi"/>
      <family val="2"/>
    </font>
    <font>
      <b/>
      <sz val="14"/>
      <color theme="1"/>
      <name val="Gadugi"/>
      <family val="2"/>
    </font>
    <font>
      <sz val="14"/>
      <name val="Gadugi"/>
      <family val="2"/>
    </font>
    <font>
      <sz val="15"/>
      <name val="Calibri"/>
      <family val="2"/>
      <scheme val="minor"/>
    </font>
    <font>
      <b/>
      <sz val="14"/>
      <color rgb="FFFF0000"/>
      <name val="Gadugi"/>
      <family val="2"/>
    </font>
    <font>
      <b/>
      <sz val="14"/>
      <color indexed="12"/>
      <name val="Gadugi"/>
      <family val="2"/>
    </font>
    <font>
      <b/>
      <sz val="14"/>
      <name val="Gadugi"/>
      <family val="2"/>
    </font>
    <font>
      <b/>
      <sz val="14"/>
      <color rgb="FF7030A0"/>
      <name val="Gadugi"/>
      <family val="2"/>
    </font>
    <font>
      <b/>
      <u/>
      <sz val="10"/>
      <name val="Gadug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10" applyAlignment="0" applyProtection="0"/>
    <xf numFmtId="0" fontId="12" fillId="0" borderId="0" applyAlignment="0" applyProtection="0">
      <protection locked="0"/>
    </xf>
    <xf numFmtId="44" fontId="1" fillId="0" borderId="0" applyFont="0" applyFill="0" applyBorder="0" applyAlignment="0" applyProtection="0"/>
  </cellStyleXfs>
  <cellXfs count="56">
    <xf numFmtId="0" fontId="0" fillId="0" borderId="0" xfId="0"/>
    <xf numFmtId="43" fontId="0" fillId="0" borderId="0" xfId="1" applyFont="1"/>
    <xf numFmtId="0" fontId="2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7" fillId="3" borderId="9" xfId="0" applyFont="1" applyFill="1" applyBorder="1" applyAlignment="1">
      <alignment horizontal="center"/>
    </xf>
    <xf numFmtId="43" fontId="10" fillId="0" borderId="11" xfId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/>
    </xf>
    <xf numFmtId="0" fontId="14" fillId="0" borderId="2" xfId="4" applyFont="1" applyBorder="1" applyAlignment="1">
      <alignment horizontal="center"/>
    </xf>
    <xf numFmtId="43" fontId="9" fillId="0" borderId="4" xfId="1" applyFont="1" applyBorder="1"/>
    <xf numFmtId="43" fontId="15" fillId="0" borderId="0" xfId="1" applyFont="1" applyFill="1" applyBorder="1"/>
    <xf numFmtId="43" fontId="15" fillId="0" borderId="0" xfId="1" applyFont="1" applyFill="1" applyBorder="1" applyAlignment="1">
      <alignment horizontal="right" vertical="top"/>
    </xf>
    <xf numFmtId="43" fontId="15" fillId="0" borderId="8" xfId="1" applyFont="1" applyBorder="1"/>
    <xf numFmtId="43" fontId="11" fillId="0" borderId="4" xfId="1" applyFont="1" applyBorder="1"/>
    <xf numFmtId="43" fontId="10" fillId="0" borderId="8" xfId="1" applyFont="1" applyBorder="1"/>
    <xf numFmtId="43" fontId="9" fillId="0" borderId="0" xfId="1" applyFont="1" applyBorder="1"/>
    <xf numFmtId="0" fontId="9" fillId="0" borderId="5" xfId="0" applyFont="1" applyBorder="1"/>
    <xf numFmtId="0" fontId="9" fillId="0" borderId="6" xfId="0" applyFont="1" applyBorder="1"/>
    <xf numFmtId="43" fontId="9" fillId="0" borderId="6" xfId="1" applyFont="1" applyBorder="1"/>
    <xf numFmtId="43" fontId="9" fillId="0" borderId="7" xfId="1" applyFont="1" applyBorder="1"/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3" xfId="5" applyFont="1" applyBorder="1" applyAlignment="1">
      <alignment vertical="center"/>
    </xf>
    <xf numFmtId="0" fontId="13" fillId="0" borderId="0" xfId="5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3" xfId="5" applyFont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5" applyFont="1" applyBorder="1" applyAlignment="1">
      <alignment vertical="center"/>
    </xf>
    <xf numFmtId="43" fontId="10" fillId="0" borderId="0" xfId="1" applyFont="1" applyFill="1" applyBorder="1" applyAlignment="1">
      <alignment horizontal="left" vertical="center"/>
    </xf>
    <xf numFmtId="0" fontId="10" fillId="6" borderId="3" xfId="0" applyFont="1" applyFill="1" applyBorder="1" applyAlignment="1">
      <alignment horizontal="center" vertical="center"/>
    </xf>
    <xf numFmtId="0" fontId="14" fillId="0" borderId="4" xfId="4" applyFont="1" applyBorder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0" fontId="13" fillId="0" borderId="11" xfId="0" quotePrefix="1" applyNumberFormat="1" applyFont="1" applyBorder="1" applyAlignment="1">
      <alignment horizontal="center"/>
    </xf>
    <xf numFmtId="43" fontId="14" fillId="0" borderId="11" xfId="3" applyFont="1" applyBorder="1"/>
    <xf numFmtId="44" fontId="13" fillId="0" borderId="11" xfId="10" applyFont="1" applyBorder="1" applyAlignment="1">
      <alignment horizontal="center"/>
    </xf>
    <xf numFmtId="44" fontId="13" fillId="0" borderId="11" xfId="10" quotePrefix="1" applyFont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44" fontId="13" fillId="0" borderId="11" xfId="10" applyFont="1" applyBorder="1"/>
    <xf numFmtId="44" fontId="11" fillId="0" borderId="11" xfId="10" applyFont="1" applyBorder="1" applyAlignment="1">
      <alignment horizontal="left"/>
    </xf>
    <xf numFmtId="44" fontId="14" fillId="0" borderId="11" xfId="10" applyFont="1" applyBorder="1"/>
    <xf numFmtId="0" fontId="13" fillId="0" borderId="11" xfId="0" applyFont="1" applyBorder="1"/>
    <xf numFmtId="0" fontId="10" fillId="4" borderId="3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43" fontId="9" fillId="0" borderId="11" xfId="1" applyFont="1" applyBorder="1"/>
    <xf numFmtId="43" fontId="15" fillId="2" borderId="11" xfId="3" applyFont="1" applyFill="1" applyBorder="1"/>
    <xf numFmtId="43" fontId="15" fillId="0" borderId="11" xfId="1" applyFont="1" applyFill="1" applyBorder="1"/>
    <xf numFmtId="43" fontId="9" fillId="0" borderId="11" xfId="1" applyFont="1" applyFill="1" applyBorder="1"/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3" fillId="0" borderId="3" xfId="5" applyFont="1" applyBorder="1" applyAlignment="1">
      <alignment vertical="center"/>
    </xf>
    <xf numFmtId="0" fontId="13" fillId="0" borderId="0" xfId="5" applyFont="1" applyBorder="1" applyAlignment="1">
      <alignment vertical="center"/>
    </xf>
  </cellXfs>
  <cellStyles count="11">
    <cellStyle name="Comma" xfId="1" builtinId="3"/>
    <cellStyle name="Comma 2" xfId="3"/>
    <cellStyle name="Comma 3" xfId="6"/>
    <cellStyle name="Currency" xfId="10" builtinId="4"/>
    <cellStyle name="Currency 2" xfId="7"/>
    <cellStyle name="Normal" xfId="0" builtinId="0"/>
    <cellStyle name="Normal 2" xfId="2"/>
    <cellStyle name="Normal 3" xfId="4"/>
    <cellStyle name="Normal 4" xfId="5"/>
    <cellStyle name="Style 1" xfId="8"/>
    <cellStyle name="Style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554828</xdr:colOff>
      <xdr:row>1</xdr:row>
      <xdr:rowOff>23812</xdr:rowOff>
    </xdr:from>
    <xdr:to>
      <xdr:col>6</xdr:col>
      <xdr:colOff>1881186</xdr:colOff>
      <xdr:row>3</xdr:row>
      <xdr:rowOff>381000</xdr:rowOff>
    </xdr:to>
    <xdr:sp macro="" textlink="">
      <xdr:nvSpPr>
        <xdr:cNvPr id="2" name="TextBox 1"/>
        <xdr:cNvSpPr txBox="1"/>
      </xdr:nvSpPr>
      <xdr:spPr>
        <a:xfrm>
          <a:off x="554828" y="1428750"/>
          <a:ext cx="9744077" cy="27503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NON-RESIDENT STUDENT</a:t>
          </a:r>
          <a:endParaRPr kumimoji="0" lang="en-US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REGISTRATION AND TUTITION</a:t>
          </a:r>
          <a:endParaRPr kumimoji="0" lang="en-US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INSTALLMENT PAYMENT PLAN AGREEMENT</a:t>
          </a:r>
          <a:endParaRPr kumimoji="0" lang="en-US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5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  <a:endParaRPr kumimoji="0" lang="en-US" sz="1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5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INSTRUCTIONS: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Present this form in person to the Student Accounting &amp; Cashiering Services by the </a:t>
          </a:r>
          <a:r>
            <a:rPr kumimoji="0" lang="en-US" sz="15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term due date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This must be completed by the Student Accounting &amp; Cashiering Services Representative. The Installment Payment Plan for nonresident students includes both a one-time $22 Administrative Fee plus 15% of the deferred portion of the tuition amount. </a:t>
          </a:r>
          <a:r>
            <a:rPr kumimoji="0" lang="en-US" sz="15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This option is only available through the payment period following Priority Registration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 It is not available during the </a:t>
          </a:r>
          <a:r>
            <a:rPr kumimoji="0" lang="en-US" sz="15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ADD/DROP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period.  Non-Resident students normally pay the entire Registration and Tuition Fees plus $264 per unit. The three installment plan for non-resident students includes:</a:t>
          </a:r>
        </a:p>
        <a:p>
          <a:endParaRPr lang="en-US" sz="1100"/>
        </a:p>
      </xdr:txBody>
    </xdr:sp>
    <xdr:clientData/>
  </xdr:twoCellAnchor>
  <xdr:oneCellAnchor>
    <xdr:from>
      <xdr:col>2</xdr:col>
      <xdr:colOff>361950</xdr:colOff>
      <xdr:row>22</xdr:row>
      <xdr:rowOff>104775</xdr:rowOff>
    </xdr:from>
    <xdr:ext cx="184731" cy="264560"/>
    <xdr:sp macro="" textlink="">
      <xdr:nvSpPr>
        <xdr:cNvPr id="3" name="TextBox 2"/>
        <xdr:cNvSpPr txBox="1"/>
      </xdr:nvSpPr>
      <xdr:spPr>
        <a:xfrm>
          <a:off x="1552575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847725</xdr:colOff>
      <xdr:row>23</xdr:row>
      <xdr:rowOff>180975</xdr:rowOff>
    </xdr:from>
    <xdr:ext cx="184731" cy="264560"/>
    <xdr:sp macro="" textlink="">
      <xdr:nvSpPr>
        <xdr:cNvPr id="4" name="TextBox 3"/>
        <xdr:cNvSpPr txBox="1"/>
      </xdr:nvSpPr>
      <xdr:spPr>
        <a:xfrm>
          <a:off x="2038350" y="105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646479</xdr:colOff>
      <xdr:row>21</xdr:row>
      <xdr:rowOff>35720</xdr:rowOff>
    </xdr:from>
    <xdr:to>
      <xdr:col>7</xdr:col>
      <xdr:colOff>136859</xdr:colOff>
      <xdr:row>43</xdr:row>
      <xdr:rowOff>20916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479" y="10036970"/>
          <a:ext cx="10155999" cy="4176196"/>
        </a:xfrm>
        <a:prstGeom prst="rect">
          <a:avLst/>
        </a:prstGeom>
      </xdr:spPr>
    </xdr:pic>
    <xdr:clientData/>
  </xdr:twoCellAnchor>
  <xdr:twoCellAnchor editAs="oneCell">
    <xdr:from>
      <xdr:col>0</xdr:col>
      <xdr:colOff>489122</xdr:colOff>
      <xdr:row>0</xdr:row>
      <xdr:rowOff>0</xdr:rowOff>
    </xdr:from>
    <xdr:to>
      <xdr:col>2</xdr:col>
      <xdr:colOff>5426668</xdr:colOff>
      <xdr:row>0</xdr:row>
      <xdr:rowOff>1193800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9122" y="0"/>
          <a:ext cx="6128171" cy="1193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721516</xdr:colOff>
      <xdr:row>2</xdr:row>
      <xdr:rowOff>2381</xdr:rowOff>
    </xdr:from>
    <xdr:to>
      <xdr:col>8</xdr:col>
      <xdr:colOff>11905</xdr:colOff>
      <xdr:row>3</xdr:row>
      <xdr:rowOff>35719</xdr:rowOff>
    </xdr:to>
    <xdr:sp macro="" textlink="">
      <xdr:nvSpPr>
        <xdr:cNvPr id="12" name="TextBox 11"/>
        <xdr:cNvSpPr txBox="1"/>
      </xdr:nvSpPr>
      <xdr:spPr>
        <a:xfrm>
          <a:off x="721516" y="1490662"/>
          <a:ext cx="9946483" cy="26408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NON-RESIDENT STUDENT</a:t>
          </a:r>
          <a:endParaRPr kumimoji="0" lang="en-US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REGISTRATION AND TUTITION</a:t>
          </a:r>
          <a:endParaRPr kumimoji="0" lang="en-US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INSTALLMENT PAYMENT PLAN AGREEMENT</a:t>
          </a:r>
          <a:endParaRPr kumimoji="0" lang="en-US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5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  <a:endParaRPr kumimoji="0" lang="en-US" sz="1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5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INSTRUCTIONS: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Present this form in person to the Student Accounting &amp; Cashiering Services by the </a:t>
          </a:r>
          <a:r>
            <a:rPr kumimoji="0" lang="en-US" sz="15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term due date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This must be completed by the Student Accounting &amp; Cashiering Services Representative. The Installment Payment Plan for nonresident students includes both a one-time $22 Administrative Fee plus 15% of the deferred portion of the tuition amount. </a:t>
          </a:r>
          <a:r>
            <a:rPr kumimoji="0" lang="en-US" sz="15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This option is only available through the payment period following Priority Registration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 It is not available during the </a:t>
          </a:r>
          <a:r>
            <a:rPr kumimoji="0" lang="en-US" sz="15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ADD/DROP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period.  Non-Resident students normally pay the entire Registration and Tuition Fees plus $264 per unit. The three installment plan for non-resident students includes:</a:t>
          </a:r>
        </a:p>
        <a:p>
          <a:endParaRPr lang="en-US" sz="1100"/>
        </a:p>
      </xdr:txBody>
    </xdr:sp>
    <xdr:clientData/>
  </xdr:twoCellAnchor>
  <xdr:oneCellAnchor>
    <xdr:from>
      <xdr:col>2</xdr:col>
      <xdr:colOff>361950</xdr:colOff>
      <xdr:row>22</xdr:row>
      <xdr:rowOff>104775</xdr:rowOff>
    </xdr:from>
    <xdr:ext cx="184731" cy="264560"/>
    <xdr:sp macro="" textlink="">
      <xdr:nvSpPr>
        <xdr:cNvPr id="3" name="TextBox 2"/>
        <xdr:cNvSpPr txBox="1"/>
      </xdr:nvSpPr>
      <xdr:spPr>
        <a:xfrm>
          <a:off x="790575" y="868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847725</xdr:colOff>
      <xdr:row>23</xdr:row>
      <xdr:rowOff>180975</xdr:rowOff>
    </xdr:from>
    <xdr:ext cx="184731" cy="264560"/>
    <xdr:sp macro="" textlink="">
      <xdr:nvSpPr>
        <xdr:cNvPr id="5" name="TextBox 4"/>
        <xdr:cNvSpPr txBox="1"/>
      </xdr:nvSpPr>
      <xdr:spPr>
        <a:xfrm>
          <a:off x="12763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646479</xdr:colOff>
      <xdr:row>21</xdr:row>
      <xdr:rowOff>35720</xdr:rowOff>
    </xdr:from>
    <xdr:to>
      <xdr:col>8</xdr:col>
      <xdr:colOff>184484</xdr:colOff>
      <xdr:row>43</xdr:row>
      <xdr:rowOff>20916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479" y="10179845"/>
          <a:ext cx="10158380" cy="4176196"/>
        </a:xfrm>
        <a:prstGeom prst="rect">
          <a:avLst/>
        </a:prstGeom>
      </xdr:spPr>
    </xdr:pic>
    <xdr:clientData/>
  </xdr:twoCellAnchor>
  <xdr:twoCellAnchor editAs="oneCell">
    <xdr:from>
      <xdr:col>0</xdr:col>
      <xdr:colOff>489122</xdr:colOff>
      <xdr:row>0</xdr:row>
      <xdr:rowOff>0</xdr:rowOff>
    </xdr:from>
    <xdr:to>
      <xdr:col>2</xdr:col>
      <xdr:colOff>5417344</xdr:colOff>
      <xdr:row>0</xdr:row>
      <xdr:rowOff>1193800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9122" y="0"/>
          <a:ext cx="6128171" cy="1193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721516</xdr:colOff>
      <xdr:row>1</xdr:row>
      <xdr:rowOff>57148</xdr:rowOff>
    </xdr:from>
    <xdr:to>
      <xdr:col>9</xdr:col>
      <xdr:colOff>11905</xdr:colOff>
      <xdr:row>3</xdr:row>
      <xdr:rowOff>130967</xdr:rowOff>
    </xdr:to>
    <xdr:sp macro="" textlink="">
      <xdr:nvSpPr>
        <xdr:cNvPr id="2" name="TextBox 1"/>
        <xdr:cNvSpPr txBox="1"/>
      </xdr:nvSpPr>
      <xdr:spPr>
        <a:xfrm>
          <a:off x="721516" y="1462086"/>
          <a:ext cx="9934577" cy="27408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NON-RESIDENT STUDENT</a:t>
          </a:r>
          <a:endParaRPr lang="en-U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REGISTRATION AND TUTITION</a:t>
          </a:r>
          <a:endParaRPr lang="en-U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INSTALLMENT PAYMENT PLAN AGREEMENT</a:t>
          </a:r>
          <a:endParaRPr lang="en-U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5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5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5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INSTRUCTIONS:</a:t>
          </a:r>
          <a:r>
            <a:rPr lang="en-US" sz="15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Present this form in person to the Student Accounting &amp; Cashiering Services by the </a:t>
          </a:r>
          <a:r>
            <a:rPr lang="en-US" sz="1500" u="sng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term due date</a:t>
          </a:r>
          <a:r>
            <a:rPr lang="en-US" sz="15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This must be completed by the Student Accounting &amp; Cashiering Services Representative. The Installment Payment Plan for nonresident students includes both a one-time $22 Administrative Fee plus 15% of the deferred portion of the tuition amount. </a:t>
          </a:r>
          <a:r>
            <a:rPr lang="en-US" sz="15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This option is only available through the payment period following Priority Registration</a:t>
          </a:r>
          <a:r>
            <a:rPr lang="en-US" sz="15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 It is not available during the </a:t>
          </a:r>
          <a:r>
            <a:rPr lang="en-US" sz="15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ADD/DROP</a:t>
          </a:r>
          <a:r>
            <a:rPr lang="en-US" sz="15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period.  Non-Resident students normally pay the entire Registration and Tuition Fees plus $264 per unit. The three installment plan for non-resident students includes:</a:t>
          </a:r>
        </a:p>
        <a:p>
          <a:endParaRPr lang="en-US" sz="1100"/>
        </a:p>
      </xdr:txBody>
    </xdr:sp>
    <xdr:clientData/>
  </xdr:twoCellAnchor>
  <xdr:oneCellAnchor>
    <xdr:from>
      <xdr:col>2</xdr:col>
      <xdr:colOff>361950</xdr:colOff>
      <xdr:row>22</xdr:row>
      <xdr:rowOff>104775</xdr:rowOff>
    </xdr:from>
    <xdr:ext cx="184731" cy="264560"/>
    <xdr:sp macro="" textlink="">
      <xdr:nvSpPr>
        <xdr:cNvPr id="3" name="TextBox 2"/>
        <xdr:cNvSpPr txBox="1"/>
      </xdr:nvSpPr>
      <xdr:spPr>
        <a:xfrm>
          <a:off x="1552575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847725</xdr:colOff>
      <xdr:row>23</xdr:row>
      <xdr:rowOff>180975</xdr:rowOff>
    </xdr:from>
    <xdr:ext cx="184731" cy="264560"/>
    <xdr:sp macro="" textlink="">
      <xdr:nvSpPr>
        <xdr:cNvPr id="4" name="TextBox 3"/>
        <xdr:cNvSpPr txBox="1"/>
      </xdr:nvSpPr>
      <xdr:spPr>
        <a:xfrm>
          <a:off x="2038350" y="105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646479</xdr:colOff>
      <xdr:row>21</xdr:row>
      <xdr:rowOff>35720</xdr:rowOff>
    </xdr:from>
    <xdr:to>
      <xdr:col>9</xdr:col>
      <xdr:colOff>153528</xdr:colOff>
      <xdr:row>43</xdr:row>
      <xdr:rowOff>20916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479" y="10036970"/>
          <a:ext cx="10155999" cy="4176196"/>
        </a:xfrm>
        <a:prstGeom prst="rect">
          <a:avLst/>
        </a:prstGeom>
      </xdr:spPr>
    </xdr:pic>
    <xdr:clientData/>
  </xdr:twoCellAnchor>
  <xdr:twoCellAnchor editAs="oneCell">
    <xdr:from>
      <xdr:col>0</xdr:col>
      <xdr:colOff>489122</xdr:colOff>
      <xdr:row>0</xdr:row>
      <xdr:rowOff>0</xdr:rowOff>
    </xdr:from>
    <xdr:to>
      <xdr:col>2</xdr:col>
      <xdr:colOff>5426668</xdr:colOff>
      <xdr:row>0</xdr:row>
      <xdr:rowOff>1193800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9122" y="0"/>
          <a:ext cx="6128171" cy="1193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G21"/>
  <sheetViews>
    <sheetView showGridLines="0" tabSelected="1" view="pageLayout" zoomScaleNormal="80" workbookViewId="0">
      <selection activeCell="C5" sqref="C5"/>
    </sheetView>
  </sheetViews>
  <sheetFormatPr defaultColWidth="11.42578125" defaultRowHeight="15" x14ac:dyDescent="0.25"/>
  <cols>
    <col min="1" max="1" width="11.42578125" style="3"/>
    <col min="2" max="2" width="6.42578125" style="3" customWidth="1"/>
    <col min="3" max="3" width="87.7109375" style="3" customWidth="1"/>
    <col min="4" max="5" width="0.140625" style="3" customWidth="1"/>
    <col min="6" max="6" width="25.85546875" style="3" customWidth="1"/>
    <col min="7" max="7" width="28.28515625" style="1" customWidth="1"/>
    <col min="8" max="8" width="2.28515625" style="3" customWidth="1"/>
    <col min="9" max="16384" width="11.42578125" style="3"/>
  </cols>
  <sheetData>
    <row r="1" spans="2:7" ht="110.25" customHeight="1" x14ac:dyDescent="0.25"/>
    <row r="2" spans="2:7" ht="5.25" customHeight="1" x14ac:dyDescent="0.25">
      <c r="B2" s="52"/>
    </row>
    <row r="3" spans="2:7" ht="195.75" customHeight="1" x14ac:dyDescent="0.25">
      <c r="B3" s="52"/>
      <c r="C3" s="53" t="s">
        <v>4</v>
      </c>
      <c r="D3" s="53"/>
      <c r="E3" s="53"/>
      <c r="F3" s="53"/>
      <c r="G3" s="53"/>
    </row>
    <row r="4" spans="2:7" ht="32.25" customHeight="1" thickBot="1" x14ac:dyDescent="0.3">
      <c r="B4" s="52"/>
      <c r="C4" s="26"/>
      <c r="D4" s="31"/>
      <c r="E4" s="26"/>
      <c r="F4" s="26"/>
      <c r="G4" s="26"/>
    </row>
    <row r="5" spans="2:7" s="4" customFormat="1" ht="24" thickBot="1" x14ac:dyDescent="0.4">
      <c r="C5" s="7" t="s">
        <v>17</v>
      </c>
      <c r="D5" s="33"/>
      <c r="E5" s="5"/>
      <c r="F5" s="6">
        <v>12</v>
      </c>
    </row>
    <row r="6" spans="2:7" s="4" customFormat="1" ht="15.75" thickBot="1" x14ac:dyDescent="0.3">
      <c r="C6" s="3"/>
      <c r="D6" s="3"/>
      <c r="E6" s="3"/>
      <c r="F6" s="3"/>
      <c r="G6" s="3"/>
    </row>
    <row r="7" spans="2:7" ht="30" customHeight="1" x14ac:dyDescent="0.25">
      <c r="C7" s="30" t="s">
        <v>6</v>
      </c>
      <c r="D7" s="36" t="s">
        <v>8</v>
      </c>
      <c r="E7" s="37" t="s">
        <v>10</v>
      </c>
      <c r="F7" s="10" t="s">
        <v>1</v>
      </c>
      <c r="G7" s="3"/>
    </row>
    <row r="8" spans="2:7" ht="30" customHeight="1" x14ac:dyDescent="0.25">
      <c r="C8" s="34"/>
      <c r="D8" s="39">
        <v>1110</v>
      </c>
      <c r="E8" s="40">
        <v>1914</v>
      </c>
      <c r="F8" s="35"/>
      <c r="G8" s="3"/>
    </row>
    <row r="9" spans="2:7" ht="30" customHeight="1" x14ac:dyDescent="0.25">
      <c r="C9" s="9" t="s">
        <v>3</v>
      </c>
      <c r="D9" s="38">
        <f>D8/2</f>
        <v>555</v>
      </c>
      <c r="E9" s="38">
        <f>E8/2</f>
        <v>957</v>
      </c>
      <c r="F9" s="11">
        <f>+IF(F5&gt;=6.1,E9,D9)</f>
        <v>957</v>
      </c>
      <c r="G9" s="3"/>
    </row>
    <row r="10" spans="2:7" ht="30" customHeight="1" x14ac:dyDescent="0.25">
      <c r="C10" s="9" t="s">
        <v>0</v>
      </c>
      <c r="D10" s="38"/>
      <c r="E10" s="38">
        <v>519.13</v>
      </c>
      <c r="F10" s="11">
        <v>519.13</v>
      </c>
      <c r="G10" s="3"/>
    </row>
    <row r="11" spans="2:7" ht="30" customHeight="1" x14ac:dyDescent="0.25">
      <c r="C11" s="9" t="s">
        <v>12</v>
      </c>
      <c r="D11" s="38"/>
      <c r="E11" s="38">
        <v>22</v>
      </c>
      <c r="F11" s="11">
        <v>22</v>
      </c>
      <c r="G11" s="3"/>
    </row>
    <row r="12" spans="2:7" ht="30" customHeight="1" x14ac:dyDescent="0.25">
      <c r="C12" s="9" t="s">
        <v>2</v>
      </c>
      <c r="D12" s="38"/>
      <c r="E12" s="38">
        <v>264</v>
      </c>
      <c r="F12" s="11">
        <f>E12/3*$F$5</f>
        <v>1056</v>
      </c>
      <c r="G12" s="3"/>
    </row>
    <row r="13" spans="2:7" ht="30" customHeight="1" x14ac:dyDescent="0.25">
      <c r="C13" s="9" t="s">
        <v>13</v>
      </c>
      <c r="D13" s="38"/>
      <c r="E13" s="38">
        <f>E12/3*2*0.15</f>
        <v>26.4</v>
      </c>
      <c r="F13" s="11">
        <f>F5*E13</f>
        <v>316.79999999999995</v>
      </c>
      <c r="G13" s="3"/>
    </row>
    <row r="14" spans="2:7" ht="29.25" customHeight="1" x14ac:dyDescent="0.25">
      <c r="C14" s="54" t="s">
        <v>14</v>
      </c>
      <c r="D14" s="55"/>
      <c r="E14" s="55"/>
      <c r="F14" s="14">
        <f>SUM(F9:F13)</f>
        <v>2870.9300000000003</v>
      </c>
      <c r="G14" s="3"/>
    </row>
    <row r="15" spans="2:7" ht="30" customHeight="1" x14ac:dyDescent="0.25">
      <c r="C15" s="27"/>
      <c r="D15" s="32"/>
      <c r="E15" s="25"/>
      <c r="F15" s="15"/>
      <c r="G15" s="3"/>
    </row>
    <row r="16" spans="2:7" ht="30" customHeight="1" x14ac:dyDescent="0.25">
      <c r="C16" s="54" t="s">
        <v>15</v>
      </c>
      <c r="D16" s="55"/>
      <c r="E16" s="55"/>
      <c r="F16" s="16">
        <f>+F9+F12</f>
        <v>2013</v>
      </c>
      <c r="G16" s="3"/>
    </row>
    <row r="17" spans="3:7" ht="18" x14ac:dyDescent="0.25">
      <c r="C17" s="22"/>
      <c r="D17" s="23"/>
      <c r="E17" s="23"/>
      <c r="F17" s="11"/>
      <c r="G17" s="3"/>
    </row>
    <row r="18" spans="3:7" ht="30" customHeight="1" x14ac:dyDescent="0.25">
      <c r="C18" s="54" t="s">
        <v>16</v>
      </c>
      <c r="D18" s="55"/>
      <c r="E18" s="55"/>
      <c r="F18" s="16">
        <f>+(E12*F5)-(F12*2)</f>
        <v>1056</v>
      </c>
      <c r="G18" s="3"/>
    </row>
    <row r="19" spans="3:7" ht="18.75" thickBot="1" x14ac:dyDescent="0.3">
      <c r="C19" s="18"/>
      <c r="D19" s="19"/>
      <c r="E19" s="19"/>
      <c r="F19" s="21"/>
      <c r="G19" s="3"/>
    </row>
    <row r="20" spans="3:7" x14ac:dyDescent="0.25">
      <c r="G20" s="3"/>
    </row>
    <row r="21" spans="3:7" x14ac:dyDescent="0.25">
      <c r="G21" s="3"/>
    </row>
  </sheetData>
  <sheetProtection selectLockedCells="1" selectUnlockedCells="1"/>
  <mergeCells count="5">
    <mergeCell ref="B2:B4"/>
    <mergeCell ref="C3:G3"/>
    <mergeCell ref="C14:E14"/>
    <mergeCell ref="C16:E16"/>
    <mergeCell ref="C18:E18"/>
  </mergeCells>
  <printOptions horizontalCentered="1"/>
  <pageMargins left="0.25" right="0.25" top="0.75" bottom="0.75" header="0.3" footer="0.3"/>
  <pageSetup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A1:I22"/>
  <sheetViews>
    <sheetView showGridLines="0" showRowColHeaders="0" view="pageLayout" topLeftCell="A4" zoomScaleNormal="80" workbookViewId="0">
      <selection activeCell="F13" sqref="F13"/>
    </sheetView>
  </sheetViews>
  <sheetFormatPr defaultColWidth="11.42578125" defaultRowHeight="15" x14ac:dyDescent="0.25"/>
  <cols>
    <col min="1" max="1" width="11.42578125" style="3"/>
    <col min="2" max="2" width="6.42578125" style="3" customWidth="1"/>
    <col min="3" max="3" width="87.140625" customWidth="1"/>
    <col min="4" max="4" width="1.140625" style="3" hidden="1" customWidth="1"/>
    <col min="5" max="5" width="0.140625" style="3" hidden="1" customWidth="1"/>
    <col min="6" max="6" width="23.7109375" style="3" customWidth="1"/>
    <col min="7" max="7" width="28.28515625" style="1" customWidth="1"/>
    <col min="8" max="8" width="2.28515625" customWidth="1"/>
  </cols>
  <sheetData>
    <row r="1" spans="1:7" s="3" customFormat="1" ht="110.25" customHeight="1" x14ac:dyDescent="0.25">
      <c r="G1" s="1"/>
    </row>
    <row r="2" spans="1:7" s="3" customFormat="1" ht="6.75" customHeight="1" x14ac:dyDescent="0.25">
      <c r="B2" s="52"/>
      <c r="C2"/>
      <c r="G2" s="1"/>
    </row>
    <row r="3" spans="1:7" s="3" customFormat="1" ht="205.5" customHeight="1" x14ac:dyDescent="0.25">
      <c r="B3" s="52"/>
      <c r="C3" s="53" t="s">
        <v>4</v>
      </c>
      <c r="D3" s="53"/>
      <c r="E3" s="53"/>
      <c r="F3" s="53"/>
      <c r="G3" s="53"/>
    </row>
    <row r="4" spans="1:7" s="3" customFormat="1" ht="13.5" customHeight="1" thickBot="1" x14ac:dyDescent="0.3">
      <c r="B4" s="52"/>
      <c r="C4" s="8"/>
      <c r="D4" s="31"/>
      <c r="E4" s="8"/>
      <c r="F4" s="8"/>
      <c r="G4" s="8"/>
    </row>
    <row r="5" spans="1:7" s="2" customFormat="1" ht="24" thickBot="1" x14ac:dyDescent="0.4">
      <c r="A5" s="4"/>
      <c r="B5" s="4"/>
      <c r="C5" s="7" t="str">
        <f>UNDERGRADUATE!$C$5</f>
        <v>Term Quarter :          SPRING 2018                                   UNITS</v>
      </c>
      <c r="D5" s="33"/>
      <c r="E5" s="5"/>
      <c r="F5" s="6">
        <v>12</v>
      </c>
      <c r="G5" s="4"/>
    </row>
    <row r="6" spans="1:7" s="2" customFormat="1" ht="15.75" thickBot="1" x14ac:dyDescent="0.3">
      <c r="A6" s="4"/>
      <c r="B6" s="4"/>
      <c r="C6" s="3"/>
      <c r="D6" s="3"/>
      <c r="E6" s="3"/>
      <c r="F6" s="3"/>
      <c r="G6" s="3"/>
    </row>
    <row r="7" spans="1:7" ht="30" customHeight="1" x14ac:dyDescent="0.25">
      <c r="C7" s="29" t="s">
        <v>5</v>
      </c>
      <c r="D7" s="45" t="s">
        <v>8</v>
      </c>
      <c r="E7" s="45" t="s">
        <v>9</v>
      </c>
      <c r="F7" s="10" t="s">
        <v>1</v>
      </c>
      <c r="G7" s="3"/>
    </row>
    <row r="8" spans="1:7" s="3" customFormat="1" ht="30" customHeight="1" x14ac:dyDescent="0.25">
      <c r="C8" s="41"/>
      <c r="D8" s="42">
        <v>1288</v>
      </c>
      <c r="E8" s="42">
        <v>2220</v>
      </c>
      <c r="F8" s="35"/>
    </row>
    <row r="9" spans="1:7" ht="30" customHeight="1" x14ac:dyDescent="0.25">
      <c r="C9" s="9" t="s">
        <v>3</v>
      </c>
      <c r="D9" s="43">
        <f>D8/2</f>
        <v>644</v>
      </c>
      <c r="E9" s="44">
        <f>E8/2</f>
        <v>1110</v>
      </c>
      <c r="F9" s="11">
        <f>IF(F5&gt;=6.1,E9,D9)</f>
        <v>1110</v>
      </c>
      <c r="G9" s="3"/>
    </row>
    <row r="10" spans="1:7" ht="30" customHeight="1" x14ac:dyDescent="0.25">
      <c r="C10" s="9" t="s">
        <v>0</v>
      </c>
      <c r="D10" s="43"/>
      <c r="E10" s="44">
        <v>514.09</v>
      </c>
      <c r="F10" s="11">
        <f>UNDERGRADUATE!F10</f>
        <v>519.13</v>
      </c>
      <c r="G10" s="3"/>
    </row>
    <row r="11" spans="1:7" ht="30" customHeight="1" x14ac:dyDescent="0.25">
      <c r="C11" s="9" t="s">
        <v>12</v>
      </c>
      <c r="D11" s="43"/>
      <c r="E11" s="44">
        <v>22</v>
      </c>
      <c r="F11" s="11">
        <f>UNDERGRADUATE!F11</f>
        <v>22</v>
      </c>
      <c r="G11" s="3"/>
    </row>
    <row r="12" spans="1:7" ht="30" customHeight="1" x14ac:dyDescent="0.25">
      <c r="C12" s="9" t="s">
        <v>2</v>
      </c>
      <c r="D12" s="43"/>
      <c r="E12" s="44">
        <f>UNDERGRADUATE!E12</f>
        <v>264</v>
      </c>
      <c r="F12" s="11">
        <f>E12/3*$F$5</f>
        <v>1056</v>
      </c>
      <c r="G12" s="3"/>
    </row>
    <row r="13" spans="1:7" ht="30" customHeight="1" x14ac:dyDescent="0.25">
      <c r="C13" s="9" t="s">
        <v>13</v>
      </c>
      <c r="D13" s="43"/>
      <c r="E13" s="44">
        <f>E12/3*2*0.15</f>
        <v>26.4</v>
      </c>
      <c r="F13" s="11">
        <f>F5*E13</f>
        <v>316.79999999999995</v>
      </c>
      <c r="G13" s="3"/>
    </row>
    <row r="14" spans="1:7" s="3" customFormat="1" ht="29.25" customHeight="1" x14ac:dyDescent="0.25">
      <c r="C14" s="54" t="str">
        <f>UNDERGRADUATE!C14:E14</f>
        <v>DUE BY March 5, 2018           FIRST INSTALLMENT</v>
      </c>
      <c r="D14" s="55"/>
      <c r="E14" s="55"/>
      <c r="F14" s="14">
        <f>SUM(F9:F13)</f>
        <v>3023.9300000000003</v>
      </c>
    </row>
    <row r="15" spans="1:7" s="3" customFormat="1" ht="30" customHeight="1" x14ac:dyDescent="0.25">
      <c r="C15" s="24"/>
      <c r="D15" s="32"/>
      <c r="E15" s="25"/>
      <c r="F15" s="15"/>
    </row>
    <row r="16" spans="1:7" ht="30" customHeight="1" x14ac:dyDescent="0.25">
      <c r="C16" s="54" t="str">
        <f>UNDERGRADUATE!C16:E16</f>
        <v>DUE BY April 5, 2018           SECOND INSTALLMENT</v>
      </c>
      <c r="D16" s="55"/>
      <c r="E16" s="55"/>
      <c r="F16" s="16">
        <f>+F9+F12</f>
        <v>2166</v>
      </c>
      <c r="G16" s="3"/>
    </row>
    <row r="17" spans="3:9" ht="18" x14ac:dyDescent="0.25">
      <c r="C17" s="22"/>
      <c r="D17" s="23"/>
      <c r="E17" s="23"/>
      <c r="F17" s="11"/>
      <c r="G17" s="3"/>
    </row>
    <row r="18" spans="3:9" ht="30" customHeight="1" x14ac:dyDescent="0.25">
      <c r="C18" s="54" t="str">
        <f>UNDERGRADUATE!C18:E18</f>
        <v>DUE BY May 5, 2018          THIRD/FINAL INSTALLMENT</v>
      </c>
      <c r="D18" s="55"/>
      <c r="E18" s="55"/>
      <c r="F18" s="16">
        <f>+(E12*F5)-(F12*2)</f>
        <v>1056</v>
      </c>
      <c r="G18" s="3"/>
    </row>
    <row r="19" spans="3:9" ht="18.75" thickBot="1" x14ac:dyDescent="0.3">
      <c r="C19" s="18"/>
      <c r="D19" s="19"/>
      <c r="E19" s="19"/>
      <c r="F19" s="21"/>
      <c r="G19" s="3"/>
    </row>
    <row r="20" spans="3:9" x14ac:dyDescent="0.25">
      <c r="C20" s="3"/>
      <c r="G20" s="3"/>
      <c r="H20" s="3"/>
      <c r="I20" s="3"/>
    </row>
    <row r="21" spans="3:9" x14ac:dyDescent="0.25">
      <c r="G21" s="3"/>
      <c r="H21" s="3"/>
      <c r="I21" s="3"/>
    </row>
    <row r="22" spans="3:9" x14ac:dyDescent="0.25">
      <c r="C22" s="3"/>
    </row>
  </sheetData>
  <sheetProtection selectLockedCells="1" selectUnlockedCells="1"/>
  <mergeCells count="5">
    <mergeCell ref="C3:G3"/>
    <mergeCell ref="C14:E14"/>
    <mergeCell ref="C16:E16"/>
    <mergeCell ref="C18:E18"/>
    <mergeCell ref="B2:B4"/>
  </mergeCells>
  <printOptions horizontalCentered="1"/>
  <pageMargins left="0.25" right="0.25" top="0.75" bottom="0.75" header="0.3" footer="0.3"/>
  <pageSetup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21"/>
  <sheetViews>
    <sheetView showGridLines="0" view="pageLayout" topLeftCell="A4" zoomScaleNormal="80" workbookViewId="0">
      <selection activeCell="G13" sqref="G13"/>
    </sheetView>
  </sheetViews>
  <sheetFormatPr defaultColWidth="11.42578125" defaultRowHeight="15" x14ac:dyDescent="0.25"/>
  <cols>
    <col min="1" max="1" width="11.42578125" style="3"/>
    <col min="2" max="2" width="6.42578125" style="3" customWidth="1"/>
    <col min="3" max="3" width="87.42578125" style="3" customWidth="1"/>
    <col min="4" max="4" width="0.140625" style="3" hidden="1" customWidth="1"/>
    <col min="5" max="6" width="0.140625" style="3" customWidth="1"/>
    <col min="7" max="7" width="23.7109375" style="3" customWidth="1"/>
    <col min="8" max="8" width="28.28515625" style="1" customWidth="1"/>
    <col min="9" max="9" width="2.28515625" style="3" customWidth="1"/>
    <col min="10" max="16384" width="11.42578125" style="3"/>
  </cols>
  <sheetData>
    <row r="1" spans="2:8" ht="110.25" customHeight="1" x14ac:dyDescent="0.25"/>
    <row r="2" spans="2:8" ht="4.5" customHeight="1" x14ac:dyDescent="0.25">
      <c r="B2" s="52"/>
    </row>
    <row r="3" spans="2:8" ht="205.5" customHeight="1" x14ac:dyDescent="0.25">
      <c r="B3" s="52"/>
      <c r="C3" s="53" t="s">
        <v>4</v>
      </c>
      <c r="D3" s="53"/>
      <c r="E3" s="53"/>
      <c r="F3" s="53"/>
      <c r="G3" s="53"/>
      <c r="H3" s="53"/>
    </row>
    <row r="4" spans="2:8" ht="13.5" customHeight="1" thickBot="1" x14ac:dyDescent="0.3">
      <c r="B4" s="52"/>
      <c r="C4" s="26"/>
      <c r="D4" s="31"/>
      <c r="E4" s="26"/>
      <c r="F4" s="26"/>
      <c r="G4" s="26"/>
      <c r="H4" s="26"/>
    </row>
    <row r="5" spans="2:8" s="4" customFormat="1" ht="24" thickBot="1" x14ac:dyDescent="0.4">
      <c r="C5" s="7" t="str">
        <f>UNDERGRADUATE!$C$5</f>
        <v>Term Quarter :          SPRING 2018                                   UNITS</v>
      </c>
      <c r="D5" s="33"/>
      <c r="E5" s="5"/>
      <c r="G5" s="6">
        <v>12</v>
      </c>
    </row>
    <row r="6" spans="2:8" s="4" customFormat="1" ht="15.75" thickBot="1" x14ac:dyDescent="0.3">
      <c r="C6" s="3"/>
      <c r="D6" s="3"/>
      <c r="E6" s="3"/>
      <c r="F6" s="3"/>
      <c r="G6" s="3"/>
      <c r="H6" s="3"/>
    </row>
    <row r="7" spans="2:8" ht="30" customHeight="1" x14ac:dyDescent="0.25">
      <c r="C7" s="28" t="s">
        <v>7</v>
      </c>
      <c r="D7" s="47" t="s">
        <v>8</v>
      </c>
      <c r="E7" s="47" t="s">
        <v>10</v>
      </c>
      <c r="F7" s="48"/>
      <c r="G7" s="10" t="s">
        <v>1</v>
      </c>
      <c r="H7" s="3"/>
    </row>
    <row r="8" spans="2:8" ht="30" customHeight="1" x14ac:dyDescent="0.25">
      <c r="C8" s="46"/>
      <c r="D8" s="42">
        <v>1388</v>
      </c>
      <c r="E8" s="42">
        <v>2392</v>
      </c>
      <c r="F8" s="48"/>
      <c r="G8" s="35"/>
      <c r="H8" s="3"/>
    </row>
    <row r="9" spans="2:8" ht="30" customHeight="1" x14ac:dyDescent="0.25">
      <c r="C9" s="9" t="s">
        <v>3</v>
      </c>
      <c r="D9" s="43">
        <f>D8/2</f>
        <v>694</v>
      </c>
      <c r="E9" s="44">
        <f>E8/2</f>
        <v>1196</v>
      </c>
      <c r="F9" s="49">
        <v>651</v>
      </c>
      <c r="G9" s="11">
        <f>IF(G5&gt;=6.1,E9,D9)</f>
        <v>1196</v>
      </c>
      <c r="H9" s="3"/>
    </row>
    <row r="10" spans="2:8" ht="30" customHeight="1" x14ac:dyDescent="0.25">
      <c r="C10" s="9" t="s">
        <v>11</v>
      </c>
      <c r="D10" s="43"/>
      <c r="E10" s="44">
        <v>514.09</v>
      </c>
      <c r="F10" s="50"/>
      <c r="G10" s="11">
        <f>UNDERGRADUATE!F10</f>
        <v>519.13</v>
      </c>
      <c r="H10" s="3"/>
    </row>
    <row r="11" spans="2:8" ht="30" customHeight="1" x14ac:dyDescent="0.25">
      <c r="C11" s="9" t="s">
        <v>12</v>
      </c>
      <c r="D11" s="43"/>
      <c r="E11" s="44">
        <v>22</v>
      </c>
      <c r="F11" s="50"/>
      <c r="G11" s="11">
        <f>UNDERGRADUATE!F11</f>
        <v>22</v>
      </c>
      <c r="H11" s="3"/>
    </row>
    <row r="12" spans="2:8" ht="30" customHeight="1" x14ac:dyDescent="0.25">
      <c r="C12" s="9" t="s">
        <v>2</v>
      </c>
      <c r="D12" s="43"/>
      <c r="E12" s="44">
        <f>UNDERGRADUATE!E12</f>
        <v>264</v>
      </c>
      <c r="F12" s="50"/>
      <c r="G12" s="11">
        <f>E12/3*$G$5</f>
        <v>1056</v>
      </c>
      <c r="H12" s="3"/>
    </row>
    <row r="13" spans="2:8" ht="30" customHeight="1" x14ac:dyDescent="0.25">
      <c r="C13" s="9" t="s">
        <v>13</v>
      </c>
      <c r="D13" s="43"/>
      <c r="E13" s="44">
        <f>E12/3*2*0.15</f>
        <v>26.4</v>
      </c>
      <c r="F13" s="51"/>
      <c r="G13" s="11">
        <f>G5*E13</f>
        <v>316.79999999999995</v>
      </c>
      <c r="H13" s="3"/>
    </row>
    <row r="14" spans="2:8" ht="29.25" customHeight="1" x14ac:dyDescent="0.25">
      <c r="C14" s="54" t="str">
        <f>UNDERGRADUATE!C14:E14</f>
        <v>DUE BY March 5, 2018           FIRST INSTALLMENT</v>
      </c>
      <c r="D14" s="55"/>
      <c r="E14" s="55"/>
      <c r="F14" s="13"/>
      <c r="G14" s="14">
        <f>SUM(G9:G13)</f>
        <v>3109.9300000000003</v>
      </c>
      <c r="H14" s="3"/>
    </row>
    <row r="15" spans="2:8" ht="30" customHeight="1" x14ac:dyDescent="0.25">
      <c r="C15" s="27"/>
      <c r="D15" s="32"/>
      <c r="E15" s="25"/>
      <c r="F15" s="12"/>
      <c r="G15" s="15"/>
      <c r="H15" s="3"/>
    </row>
    <row r="16" spans="2:8" ht="30" customHeight="1" x14ac:dyDescent="0.25">
      <c r="C16" s="54" t="str">
        <f>UNDERGRADUATE!C16:E16</f>
        <v>DUE BY April 5, 2018           SECOND INSTALLMENT</v>
      </c>
      <c r="D16" s="55"/>
      <c r="E16" s="55"/>
      <c r="F16" s="12"/>
      <c r="G16" s="16">
        <f>+G9+G12</f>
        <v>2252</v>
      </c>
      <c r="H16" s="3"/>
    </row>
    <row r="17" spans="3:8" ht="18" x14ac:dyDescent="0.25">
      <c r="C17" s="22"/>
      <c r="D17" s="23"/>
      <c r="E17" s="23"/>
      <c r="F17" s="17"/>
      <c r="G17" s="11"/>
      <c r="H17" s="3"/>
    </row>
    <row r="18" spans="3:8" ht="30" customHeight="1" x14ac:dyDescent="0.25">
      <c r="C18" s="54" t="str">
        <f>UNDERGRADUATE!C18:E18</f>
        <v>DUE BY May 5, 2018          THIRD/FINAL INSTALLMENT</v>
      </c>
      <c r="D18" s="55"/>
      <c r="E18" s="55"/>
      <c r="F18" s="17"/>
      <c r="G18" s="16">
        <f>+(E12*G5)-(G12*2)</f>
        <v>1056</v>
      </c>
      <c r="H18" s="3"/>
    </row>
    <row r="19" spans="3:8" ht="18.75" thickBot="1" x14ac:dyDescent="0.3">
      <c r="C19" s="18"/>
      <c r="D19" s="19"/>
      <c r="E19" s="19"/>
      <c r="F19" s="20"/>
      <c r="G19" s="21"/>
      <c r="H19" s="3"/>
    </row>
    <row r="20" spans="3:8" x14ac:dyDescent="0.25">
      <c r="H20" s="3"/>
    </row>
    <row r="21" spans="3:8" x14ac:dyDescent="0.25">
      <c r="H21" s="3"/>
    </row>
  </sheetData>
  <sheetProtection selectLockedCells="1" selectUnlockedCells="1"/>
  <mergeCells count="5">
    <mergeCell ref="C18:E18"/>
    <mergeCell ref="C16:E16"/>
    <mergeCell ref="C14:E14"/>
    <mergeCell ref="B2:B4"/>
    <mergeCell ref="C3:H3"/>
  </mergeCells>
  <printOptions horizontalCentered="1"/>
  <pageMargins left="0.25" right="0.25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UNDERGRADUATE</vt:lpstr>
      <vt:lpstr>CREDENTIAL </vt:lpstr>
      <vt:lpstr>GRADUATE </vt:lpstr>
    </vt:vector>
  </TitlesOfParts>
  <Company>Cal Poly Pomona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yclin</dc:creator>
  <cp:lastModifiedBy>Joel Santamaria</cp:lastModifiedBy>
  <cp:lastPrinted>2017-11-08T22:54:03Z</cp:lastPrinted>
  <dcterms:created xsi:type="dcterms:W3CDTF">2010-04-13T02:51:51Z</dcterms:created>
  <dcterms:modified xsi:type="dcterms:W3CDTF">2018-01-04T16:45:18Z</dcterms:modified>
</cp:coreProperties>
</file>